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astat-my.sharepoint.com/personal/hes_stats_gov_sa/Documents/Health&amp;Education Department/Health Statistics/تقرير المنشئات والقوى العاملة/Final/FINAL/"/>
    </mc:Choice>
  </mc:AlternateContent>
  <xr:revisionPtr revIDLastSave="7" documentId="13_ncr:1_{8DAC25D3-3259-4D1F-A4CD-E99F9B1A375C}" xr6:coauthVersionLast="47" xr6:coauthVersionMax="47" xr10:uidLastSave="{C238054A-E21E-4B7A-8ECD-A12AE51C5CBE}"/>
  <bookViews>
    <workbookView xWindow="-110" yWindow="-110" windowWidth="19420" windowHeight="11620" tabRatio="895" activeTab="14" xr2:uid="{8410DEE2-E52D-494D-96A9-F962C4064894}"/>
  </bookViews>
  <sheets>
    <sheet name="Table of Contents " sheetId="190" r:id="rId1"/>
    <sheet name="1" sheetId="171" r:id="rId2"/>
    <sheet name="2" sheetId="209" r:id="rId3"/>
    <sheet name="3" sheetId="244" r:id="rId4"/>
    <sheet name="4" sheetId="243" r:id="rId5"/>
    <sheet name="5" sheetId="247" r:id="rId6"/>
    <sheet name="6" sheetId="248" r:id="rId7"/>
    <sheet name="7" sheetId="249" r:id="rId8"/>
    <sheet name="8" sheetId="250" r:id="rId9"/>
    <sheet name="9" sheetId="253" r:id="rId10"/>
    <sheet name="10" sheetId="254" r:id="rId11"/>
    <sheet name="11" sheetId="255" r:id="rId12"/>
    <sheet name="12" sheetId="256" r:id="rId13"/>
    <sheet name="13" sheetId="252" r:id="rId14"/>
    <sheet name="14" sheetId="257" r:id="rId15"/>
    <sheet name="15" sheetId="258" r:id="rId16"/>
    <sheet name="16" sheetId="265" r:id="rId17"/>
    <sheet name="17" sheetId="259" r:id="rId18"/>
    <sheet name="18" sheetId="260" r:id="rId19"/>
    <sheet name="19" sheetId="261" r:id="rId20"/>
    <sheet name="20" sheetId="262" r:id="rId21"/>
  </sheets>
  <definedNames>
    <definedName name="ahta" localSheetId="10">#REF!</definedName>
    <definedName name="ahta" localSheetId="11">#REF!</definedName>
    <definedName name="ahta" localSheetId="12">#REF!</definedName>
    <definedName name="ahta" localSheetId="13">#REF!</definedName>
    <definedName name="ahta" localSheetId="14">#REF!</definedName>
    <definedName name="ahta" localSheetId="15">#REF!</definedName>
    <definedName name="ahta" localSheetId="16">#REF!</definedName>
    <definedName name="ahta" localSheetId="17">#REF!</definedName>
    <definedName name="ahta" localSheetId="18">#REF!</definedName>
    <definedName name="ahta" localSheetId="19">#REF!</definedName>
    <definedName name="ahta" localSheetId="20">#REF!</definedName>
    <definedName name="ahta" localSheetId="8">#REF!</definedName>
    <definedName name="ahta" localSheetId="9">#REF!</definedName>
    <definedName name="ahta">#REF!</definedName>
    <definedName name="bng" localSheetId="10">#REF!</definedName>
    <definedName name="bng" localSheetId="11">#REF!</definedName>
    <definedName name="bng" localSheetId="12">#REF!</definedName>
    <definedName name="bng" localSheetId="13">#REF!</definedName>
    <definedName name="bng" localSheetId="14">#REF!</definedName>
    <definedName name="bng" localSheetId="15">#REF!</definedName>
    <definedName name="bng" localSheetId="16">#REF!</definedName>
    <definedName name="bng" localSheetId="17">#REF!</definedName>
    <definedName name="bng" localSheetId="18">#REF!</definedName>
    <definedName name="bng" localSheetId="19">#REF!</definedName>
    <definedName name="bng" localSheetId="20">#REF!</definedName>
    <definedName name="bng" localSheetId="8">#REF!</definedName>
    <definedName name="bng" localSheetId="9">#REF!</definedName>
    <definedName name="bng">#REF!</definedName>
    <definedName name="dd" localSheetId="10">#REF!</definedName>
    <definedName name="dd" localSheetId="11">#REF!</definedName>
    <definedName name="dd" localSheetId="12">#REF!</definedName>
    <definedName name="dd" localSheetId="13">#REF!</definedName>
    <definedName name="dd" localSheetId="14">#REF!</definedName>
    <definedName name="dd" localSheetId="15">#REF!</definedName>
    <definedName name="dd" localSheetId="16">#REF!</definedName>
    <definedName name="dd" localSheetId="17">#REF!</definedName>
    <definedName name="dd" localSheetId="18">#REF!</definedName>
    <definedName name="dd" localSheetId="19">#REF!</definedName>
    <definedName name="dd" localSheetId="20">#REF!</definedName>
    <definedName name="dd" localSheetId="8">#REF!</definedName>
    <definedName name="dd" localSheetId="9">#REF!</definedName>
    <definedName name="dd">#REF!</definedName>
    <definedName name="esdf">#REF!</definedName>
    <definedName name="ff">#REF!</definedName>
    <definedName name="ffffffffffffffffffffffffff">#REF!</definedName>
    <definedName name="hh">#REF!</definedName>
    <definedName name="hth">#REF!</definedName>
    <definedName name="hthth">#REF!</definedName>
    <definedName name="hththt">#REF!</definedName>
    <definedName name="hthththth">#REF!</definedName>
    <definedName name="hu">#REF!</definedName>
    <definedName name="io">#REF!</definedName>
    <definedName name="kljm">#REF!</definedName>
    <definedName name="look">#REF!</definedName>
    <definedName name="_xlnm.Print_Area" localSheetId="1">'1'!$A$1:$D$21</definedName>
    <definedName name="_xlnm.Print_Area" localSheetId="10">'10'!$A$1:$D$11</definedName>
    <definedName name="_xlnm.Print_Area" localSheetId="11">'11'!$A$1:$D$11</definedName>
    <definedName name="_xlnm.Print_Area" localSheetId="12">'12'!$A$1:$D$11</definedName>
    <definedName name="_xlnm.Print_Area" localSheetId="13">'13'!$A$1:$D$11</definedName>
    <definedName name="_xlnm.Print_Area" localSheetId="14">'14'!$A$1:$D$11</definedName>
    <definedName name="_xlnm.Print_Area" localSheetId="15">'15'!$A$1:$D$11</definedName>
    <definedName name="_xlnm.Print_Area" localSheetId="16">'16'!$A$1:$D$11</definedName>
    <definedName name="_xlnm.Print_Area" localSheetId="17">'17'!$A$1:$D$11</definedName>
    <definedName name="_xlnm.Print_Area" localSheetId="18">'18'!$A$1:$D$11</definedName>
    <definedName name="_xlnm.Print_Area" localSheetId="19">'19'!$A$1:$D$11</definedName>
    <definedName name="_xlnm.Print_Area" localSheetId="2">'2'!$A$1:$D$21</definedName>
    <definedName name="_xlnm.Print_Area" localSheetId="20">'20'!$A$1:$D$11</definedName>
    <definedName name="_xlnm.Print_Area" localSheetId="3">'3'!$A$1:$R$22</definedName>
    <definedName name="_xlnm.Print_Area" localSheetId="4">'4'!$A$1:$S$21</definedName>
    <definedName name="_xlnm.Print_Area" localSheetId="5">'5'!$A$1:$B$21</definedName>
    <definedName name="_xlnm.Print_Area" localSheetId="6">'6'!$A$1:$B$21</definedName>
    <definedName name="_xlnm.Print_Area" localSheetId="7">'7'!$A$1:$B$21</definedName>
    <definedName name="_xlnm.Print_Area" localSheetId="8">'8'!$A$1:$D$11</definedName>
    <definedName name="_xlnm.Print_Area" localSheetId="9">'9'!$A$1:$D$11</definedName>
    <definedName name="_xlnm.Print_Area" localSheetId="0">'Table of Contents '!$A$1:$B$31</definedName>
    <definedName name="ssssssssssssssss" localSheetId="10">#REF!</definedName>
    <definedName name="ssssssssssssssss" localSheetId="11">#REF!</definedName>
    <definedName name="ssssssssssssssss" localSheetId="12">#REF!</definedName>
    <definedName name="ssssssssssssssss" localSheetId="13">#REF!</definedName>
    <definedName name="ssssssssssssssss" localSheetId="14">#REF!</definedName>
    <definedName name="ssssssssssssssss" localSheetId="15">#REF!</definedName>
    <definedName name="ssssssssssssssss" localSheetId="16">#REF!</definedName>
    <definedName name="ssssssssssssssss" localSheetId="17">#REF!</definedName>
    <definedName name="ssssssssssssssss" localSheetId="18">#REF!</definedName>
    <definedName name="ssssssssssssssss" localSheetId="19">#REF!</definedName>
    <definedName name="ssssssssssssssss" localSheetId="20">#REF!</definedName>
    <definedName name="ssssssssssssssss" localSheetId="8">#REF!</definedName>
    <definedName name="ssssssssssssssss" localSheetId="9">#REF!</definedName>
    <definedName name="ssssssssssssssss">#REF!</definedName>
    <definedName name="tt" localSheetId="10">#REF!</definedName>
    <definedName name="tt" localSheetId="11">#REF!</definedName>
    <definedName name="tt" localSheetId="12">#REF!</definedName>
    <definedName name="tt" localSheetId="13">#REF!</definedName>
    <definedName name="tt" localSheetId="14">#REF!</definedName>
    <definedName name="tt" localSheetId="15">#REF!</definedName>
    <definedName name="tt" localSheetId="16">#REF!</definedName>
    <definedName name="tt" localSheetId="17">#REF!</definedName>
    <definedName name="tt" localSheetId="18">#REF!</definedName>
    <definedName name="tt" localSheetId="19">#REF!</definedName>
    <definedName name="tt" localSheetId="20">#REF!</definedName>
    <definedName name="tt" localSheetId="8">#REF!</definedName>
    <definedName name="tt" localSheetId="9">#REF!</definedName>
    <definedName name="tt">#REF!</definedName>
    <definedName name="ty" localSheetId="10">#REF!</definedName>
    <definedName name="ty" localSheetId="11">#REF!</definedName>
    <definedName name="ty" localSheetId="12">#REF!</definedName>
    <definedName name="ty" localSheetId="13">#REF!</definedName>
    <definedName name="ty" localSheetId="14">#REF!</definedName>
    <definedName name="ty" localSheetId="15">#REF!</definedName>
    <definedName name="ty" localSheetId="16">#REF!</definedName>
    <definedName name="ty" localSheetId="17">#REF!</definedName>
    <definedName name="ty" localSheetId="18">#REF!</definedName>
    <definedName name="ty" localSheetId="19">#REF!</definedName>
    <definedName name="ty" localSheetId="20">#REF!</definedName>
    <definedName name="ty" localSheetId="8">#REF!</definedName>
    <definedName name="ty" localSheetId="9">#REF!</definedName>
    <definedName name="ty">#REF!</definedName>
    <definedName name="up">#REF!</definedName>
    <definedName name="uu">#REF!</definedName>
    <definedName name="y">#REF!</definedName>
    <definedName name="yhg">#REF!</definedName>
    <definedName name="yy">#REF!</definedName>
    <definedName name="اا">#REF!</definedName>
    <definedName name="فف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44" l="1"/>
  <c r="D21" i="244"/>
  <c r="E21" i="244"/>
  <c r="F21" i="244"/>
  <c r="G21" i="244"/>
  <c r="H21" i="244"/>
  <c r="I21" i="244"/>
  <c r="J21" i="244"/>
  <c r="K21" i="244"/>
  <c r="L21" i="244"/>
  <c r="M21" i="244"/>
  <c r="N21" i="244"/>
  <c r="O21" i="244"/>
  <c r="P21" i="244"/>
  <c r="Q21" i="244"/>
  <c r="B21" i="244"/>
  <c r="C20" i="243" l="1"/>
  <c r="D20" i="243"/>
  <c r="E20" i="243"/>
  <c r="F20" i="243"/>
  <c r="G20" i="243"/>
  <c r="H20" i="243"/>
  <c r="I20" i="243"/>
  <c r="J20" i="243"/>
  <c r="K20" i="243"/>
  <c r="L20" i="243"/>
  <c r="M20" i="243"/>
  <c r="N20" i="243"/>
  <c r="O20" i="243"/>
  <c r="P20" i="243"/>
  <c r="Q20" i="243"/>
  <c r="R20" i="243"/>
  <c r="B20" i="243"/>
  <c r="R20" i="244"/>
  <c r="R11" i="244"/>
  <c r="R10" i="244"/>
  <c r="R9" i="244"/>
  <c r="R8" i="244"/>
  <c r="R7" i="244"/>
  <c r="R19" i="244"/>
  <c r="R18" i="244"/>
  <c r="R17" i="244"/>
  <c r="R16" i="244"/>
  <c r="R15" i="244"/>
  <c r="R14" i="244"/>
  <c r="R13" i="244"/>
  <c r="R12" i="244"/>
  <c r="S19" i="243"/>
  <c r="S18" i="243"/>
  <c r="S17" i="243"/>
  <c r="S16" i="243"/>
  <c r="S15" i="243"/>
  <c r="S14" i="243"/>
  <c r="S13" i="243"/>
  <c r="S12" i="243"/>
  <c r="S11" i="243"/>
  <c r="S10" i="243"/>
  <c r="S9" i="243"/>
  <c r="S8" i="243"/>
  <c r="S7" i="243"/>
  <c r="R21" i="244" l="1"/>
  <c r="S20" i="243"/>
  <c r="C20" i="209" l="1"/>
  <c r="B20" i="209"/>
  <c r="D19" i="209"/>
  <c r="D18" i="209"/>
  <c r="D17" i="209"/>
  <c r="D16" i="209"/>
  <c r="D15" i="209"/>
  <c r="D14" i="209"/>
  <c r="D13" i="209"/>
  <c r="D12" i="209"/>
  <c r="D11" i="209"/>
  <c r="D10" i="209"/>
  <c r="D9" i="209"/>
  <c r="D8" i="209"/>
  <c r="D7" i="209"/>
  <c r="D20" i="209" s="1"/>
  <c r="B8" i="171"/>
  <c r="B19" i="171"/>
  <c r="B12" i="171"/>
  <c r="C11" i="171"/>
  <c r="B11" i="171"/>
  <c r="D11" i="171" s="1"/>
  <c r="C8" i="171"/>
  <c r="C20" i="171" s="1"/>
  <c r="D8" i="171" l="1"/>
  <c r="D20" i="171" s="1"/>
  <c r="B7" i="171"/>
  <c r="B20" i="171" s="1"/>
</calcChain>
</file>

<file path=xl/sharedStrings.xml><?xml version="1.0" encoding="utf-8"?>
<sst xmlns="http://schemas.openxmlformats.org/spreadsheetml/2006/main" count="433" uniqueCount="99">
  <si>
    <t>Table No.</t>
  </si>
  <si>
    <t>Title</t>
  </si>
  <si>
    <t>1</t>
  </si>
  <si>
    <t xml:space="preserve">Number of hospitals in Saudi Arabia by administrative region and sector </t>
  </si>
  <si>
    <t>2</t>
  </si>
  <si>
    <t>3</t>
  </si>
  <si>
    <t xml:space="preserve">Hospital beds in the government sector by administrative region and specialty </t>
  </si>
  <si>
    <t>4</t>
  </si>
  <si>
    <t xml:space="preserve">Hospital beds in the privet sector by administrative region and specialty </t>
  </si>
  <si>
    <t>5</t>
  </si>
  <si>
    <t>Number of hospitals per 10,000 population</t>
  </si>
  <si>
    <t>6</t>
  </si>
  <si>
    <t>Number of hospital beds per 1,000 population</t>
  </si>
  <si>
    <t>7</t>
  </si>
  <si>
    <t>Number of hospital beds per 10,000 population</t>
  </si>
  <si>
    <t>8</t>
  </si>
  <si>
    <t xml:space="preserve">Medical doctors by sex and nationality </t>
  </si>
  <si>
    <t>9</t>
  </si>
  <si>
    <t xml:space="preserve">Dentists by sex and nationality  </t>
  </si>
  <si>
    <t>10</t>
  </si>
  <si>
    <t xml:space="preserve">Nurses by sex and nationality </t>
  </si>
  <si>
    <t>11</t>
  </si>
  <si>
    <t>12</t>
  </si>
  <si>
    <t xml:space="preserve">Pharmacists by sex and nationality </t>
  </si>
  <si>
    <t>13</t>
  </si>
  <si>
    <t xml:space="preserve">Allied health professionals by sex and nationality. </t>
  </si>
  <si>
    <t>14</t>
  </si>
  <si>
    <t>15</t>
  </si>
  <si>
    <t>16</t>
  </si>
  <si>
    <t>Nurses (per 10,000 population) by sex and nationality for 2023</t>
  </si>
  <si>
    <t>17</t>
  </si>
  <si>
    <t>Midwives (per 10,000 population) by sex and nationality for 2023</t>
  </si>
  <si>
    <t>18</t>
  </si>
  <si>
    <t>Pharmacists (per 10,000 population) by sex and nationality for 2023</t>
  </si>
  <si>
    <t>19</t>
  </si>
  <si>
    <t>Allied health professionals (per 10,000 population) by sex and nationality for 2023</t>
  </si>
  <si>
    <t>Administrative region</t>
  </si>
  <si>
    <t>Year</t>
  </si>
  <si>
    <t>Private</t>
  </si>
  <si>
    <t>Total</t>
  </si>
  <si>
    <t>Riyadh</t>
  </si>
  <si>
    <t>Makkah</t>
  </si>
  <si>
    <t>Madinah</t>
  </si>
  <si>
    <t>Qassim</t>
  </si>
  <si>
    <t>Eastern Region</t>
  </si>
  <si>
    <t>Aseer</t>
  </si>
  <si>
    <t>Tabuk</t>
  </si>
  <si>
    <t>Hail</t>
  </si>
  <si>
    <t>Northern Borders</t>
  </si>
  <si>
    <t>Jazan</t>
  </si>
  <si>
    <t>Najran</t>
  </si>
  <si>
    <t>Al-Baha</t>
  </si>
  <si>
    <t>Al-Jouf</t>
  </si>
  <si>
    <t xml:space="preserve">Source: Ministry of Health 2023 </t>
  </si>
  <si>
    <t xml:space="preserve">Internal </t>
  </si>
  <si>
    <t>surgical</t>
  </si>
  <si>
    <t xml:space="preserve">Orthopedics </t>
  </si>
  <si>
    <t>Urology</t>
  </si>
  <si>
    <t>Oral and Dental</t>
  </si>
  <si>
    <t xml:space="preserve">Obstetrics and gynecology  </t>
  </si>
  <si>
    <t>Pediatrics</t>
  </si>
  <si>
    <t xml:space="preserve">Intensive care  </t>
  </si>
  <si>
    <t xml:space="preserve">Otorhinolaryngology (ENT) </t>
  </si>
  <si>
    <t>Springs</t>
  </si>
  <si>
    <t>Chest/Respiratory Diseases</t>
  </si>
  <si>
    <t>Dermatology and Venereology</t>
  </si>
  <si>
    <t>Burns and Plastic Surgery</t>
  </si>
  <si>
    <t>Psychiatry and Neurology</t>
  </si>
  <si>
    <t xml:space="preserve">Isolation </t>
  </si>
  <si>
    <t>Other</t>
  </si>
  <si>
    <t>Unspecified</t>
  </si>
  <si>
    <t xml:space="preserve">General </t>
  </si>
  <si>
    <t>-</t>
  </si>
  <si>
    <t>Number</t>
  </si>
  <si>
    <t>Source: Ministry of Health and Population estimates from the General Authority for Statistics 2023</t>
  </si>
  <si>
    <t>Sex</t>
  </si>
  <si>
    <t>Nationality</t>
  </si>
  <si>
    <t>Saudi</t>
  </si>
  <si>
    <t>Non-Saudi</t>
  </si>
  <si>
    <t>Male</t>
  </si>
  <si>
    <t>Female</t>
  </si>
  <si>
    <t>Medical Doctors (per 10,000 population) by sex and nationality, for 2023</t>
  </si>
  <si>
    <t>Dentists (per 10,000 population) by sex and nationality, for 2023</t>
  </si>
  <si>
    <t xml:space="preserve">Midwives by sex and nationality  </t>
  </si>
  <si>
    <t xml:space="preserve">Number of medical doctors by sex and nationality </t>
  </si>
  <si>
    <t xml:space="preserve">Number of dentists by sex and nationality  </t>
  </si>
  <si>
    <t xml:space="preserve">Number of nurses by sex and nationality </t>
  </si>
  <si>
    <t xml:space="preserve">Number of midwives by sex and nationality  </t>
  </si>
  <si>
    <t xml:space="preserve">Number of pharmacists by sex and nationality </t>
  </si>
  <si>
    <t xml:space="preserve">Number of allied health professionals by sex and nationality. </t>
  </si>
  <si>
    <t>Number of medical Doctors (per 10,000 population) by sex and nationality for 2023</t>
  </si>
  <si>
    <t>Number of dentists (per 10,000 population) by sex and nationality for 2023</t>
  </si>
  <si>
    <t>Number of nurses (per 10,000 population) by sex and nationality for 2023</t>
  </si>
  <si>
    <t>Number of midwives (per 10,000 population) by sex and nationality for 2023</t>
  </si>
  <si>
    <t>Number of pharmacists (per 10,000 population) by sex and nationality for 2023</t>
  </si>
  <si>
    <t>Number of allied health professionals (per 10,000 population) by sex and nationality for 2023</t>
  </si>
  <si>
    <t>Number of nurses including midwives (per 10,000 population) by sex and nationality for 2023</t>
  </si>
  <si>
    <t>Nurses including midwives (per 10,000 population) by sex and nationality for 2023</t>
  </si>
  <si>
    <t>Healthcare Establishments and Workforce Statistics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</si>
</sst>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-* #,##0.00_-;\-* #,##0.00_-;_-* &quot;-&quot;??_-;_-@_-"/>
    <numFmt numFmtId="167" formatCode="#,##0.000_);[Red]\(#,##0.000\)"/>
    <numFmt numFmtId="168" formatCode="_-&quot;ر.س.‏&quot;\ * #,##0.00_-;_-&quot;ر.س.‏&quot;\ * #,##0.00\-;_-&quot;ر.س.‏&quot;\ * &quot;-&quot;??_-;_-@_-"/>
    <numFmt numFmtId="169" formatCode="_(* #,##0.0_);_(* \(#,##0.0\);_(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8"/>
      <color rgb="FF8C96A7"/>
      <name val="Frutiger LT Arabic 55 Roman"/>
    </font>
    <font>
      <sz val="10"/>
      <color theme="0"/>
      <name val="Frutiger LT Arabic 55 Roman"/>
    </font>
    <font>
      <sz val="11"/>
      <color theme="1"/>
      <name val="Frutiger LT Arabic 45 Light"/>
    </font>
    <font>
      <b/>
      <sz val="11"/>
      <color theme="8" tint="-0.249977111117893"/>
      <name val="Neo Sans Arabic"/>
      <family val="2"/>
    </font>
    <font>
      <sz val="11"/>
      <color rgb="FF44546A"/>
      <name val="Frutiger LT Arabic 45 Light"/>
    </font>
    <font>
      <sz val="11"/>
      <color theme="1"/>
      <name val="Frutiger LT Arabic 55 Roman"/>
    </font>
    <font>
      <sz val="10"/>
      <color theme="0"/>
      <name val="Frutiger LT Arabic 45 Light"/>
    </font>
    <font>
      <sz val="10"/>
      <name val="Frutiger LT Arabic 45 Light"/>
    </font>
    <font>
      <sz val="7"/>
      <color rgb="FF8C96A7"/>
      <name val="Frutiger LT Arabic 55 Roman"/>
    </font>
    <font>
      <sz val="20"/>
      <color theme="8" tint="-0.249977111117893"/>
      <name val="Neo Sans Arabic Medium"/>
      <family val="2"/>
    </font>
    <font>
      <b/>
      <sz val="14"/>
      <color theme="0"/>
      <name val="Frutiger LT Arabic 45 Light"/>
    </font>
    <font>
      <sz val="14"/>
      <color rgb="FF002060"/>
      <name val="Frutiger LT Arabic 55 Roman"/>
    </font>
    <font>
      <sz val="8"/>
      <name val="Calibri"/>
      <family val="2"/>
      <scheme val="minor"/>
    </font>
    <font>
      <sz val="10"/>
      <name val="MS Sans Serif"/>
      <charset val="178"/>
    </font>
    <font>
      <sz val="10"/>
      <name val="MS Sans Serif"/>
      <family val="2"/>
      <charset val="178"/>
    </font>
    <font>
      <sz val="10"/>
      <name val="Arabic Transparent"/>
      <charset val="178"/>
    </font>
    <font>
      <sz val="10"/>
      <color indexed="8"/>
      <name val="Arial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DCDCD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61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0" fontId="20" fillId="0" borderId="0"/>
    <xf numFmtId="167" fontId="21" fillId="0" borderId="6" applyNumberFormat="0" applyFill="0" applyBorder="0" applyProtection="0">
      <alignment horizontal="right" vertical="center"/>
    </xf>
    <xf numFmtId="0" fontId="22" fillId="0" borderId="6" applyNumberFormat="0">
      <alignment horizontal="right"/>
    </xf>
    <xf numFmtId="0" fontId="21" fillId="0" borderId="0"/>
    <xf numFmtId="0" fontId="5" fillId="0" borderId="0"/>
    <xf numFmtId="0" fontId="5" fillId="0" borderId="0"/>
    <xf numFmtId="0" fontId="23" fillId="0" borderId="0"/>
    <xf numFmtId="0" fontId="1" fillId="0" borderId="0"/>
    <xf numFmtId="0" fontId="21" fillId="0" borderId="0"/>
    <xf numFmtId="0" fontId="2" fillId="0" borderId="0"/>
    <xf numFmtId="0" fontId="5" fillId="0" borderId="0"/>
    <xf numFmtId="0" fontId="21" fillId="0" borderId="0"/>
    <xf numFmtId="0" fontId="5" fillId="0" borderId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5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9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7" fillId="0" borderId="0" xfId="9" applyFont="1" applyAlignment="1">
      <alignment horizontal="right" vertical="center" wrapText="1"/>
    </xf>
    <xf numFmtId="0" fontId="12" fillId="0" borderId="0" xfId="1" applyFont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 shrinkToFit="1"/>
    </xf>
    <xf numFmtId="0" fontId="8" fillId="3" borderId="2" xfId="1" applyFont="1" applyFill="1" applyBorder="1" applyAlignment="1">
      <alignment horizontal="center" vertical="center" wrapText="1" shrinkToFit="1"/>
    </xf>
    <xf numFmtId="164" fontId="9" fillId="0" borderId="0" xfId="10" applyNumberFormat="1" applyFont="1" applyAlignment="1">
      <alignment horizontal="center" vertical="center" wrapText="1"/>
    </xf>
    <xf numFmtId="0" fontId="1" fillId="0" borderId="0" xfId="12" applyProtection="1">
      <protection locked="0"/>
    </xf>
    <xf numFmtId="0" fontId="1" fillId="0" borderId="0" xfId="12" applyAlignment="1" applyProtection="1">
      <alignment vertical="center"/>
      <protection locked="0"/>
    </xf>
    <xf numFmtId="0" fontId="1" fillId="2" borderId="0" xfId="12" applyFill="1" applyAlignment="1" applyProtection="1">
      <alignment horizontal="right" indent="12"/>
      <protection locked="0"/>
    </xf>
    <xf numFmtId="0" fontId="17" fillId="4" borderId="1" xfId="12" applyFont="1" applyFill="1" applyBorder="1" applyAlignment="1">
      <alignment horizontal="center" vertical="center" wrapText="1" shrinkToFit="1"/>
    </xf>
    <xf numFmtId="0" fontId="1" fillId="0" borderId="0" xfId="12" applyAlignment="1" applyProtection="1">
      <alignment horizontal="right" vertical="center"/>
      <protection locked="0"/>
    </xf>
    <xf numFmtId="0" fontId="1" fillId="0" borderId="0" xfId="12" applyAlignment="1" applyProtection="1">
      <alignment horizontal="right"/>
      <protection locked="0"/>
    </xf>
    <xf numFmtId="49" fontId="18" fillId="7" borderId="1" xfId="2" applyNumberFormat="1" applyFont="1" applyFill="1" applyBorder="1" applyAlignment="1">
      <alignment horizontal="center" vertical="center" wrapText="1"/>
    </xf>
    <xf numFmtId="49" fontId="18" fillId="8" borderId="1" xfId="2" applyNumberFormat="1" applyFont="1" applyFill="1" applyBorder="1" applyAlignment="1">
      <alignment horizontal="center" vertical="center" wrapText="1"/>
    </xf>
    <xf numFmtId="0" fontId="13" fillId="4" borderId="1" xfId="12" applyFont="1" applyFill="1" applyBorder="1" applyAlignment="1">
      <alignment horizontal="center" vertical="center" wrapText="1" shrinkToFit="1"/>
    </xf>
    <xf numFmtId="0" fontId="16" fillId="2" borderId="0" xfId="12" applyFont="1" applyFill="1" applyAlignment="1" applyProtection="1">
      <alignment horizontal="center" vertical="center" wrapText="1"/>
      <protection locked="0"/>
    </xf>
    <xf numFmtId="0" fontId="8" fillId="3" borderId="4" xfId="1" applyFont="1" applyFill="1" applyBorder="1" applyAlignment="1">
      <alignment horizontal="center" vertical="center" wrapText="1" shrinkToFit="1"/>
    </xf>
    <xf numFmtId="0" fontId="8" fillId="3" borderId="3" xfId="1" applyFont="1" applyFill="1" applyBorder="1" applyAlignment="1">
      <alignment horizontal="center" vertical="center" wrapText="1" shrinkToFit="1"/>
    </xf>
    <xf numFmtId="1" fontId="14" fillId="5" borderId="1" xfId="10" applyNumberFormat="1" applyFont="1" applyFill="1" applyBorder="1" applyAlignment="1">
      <alignment horizontal="center" vertical="center" wrapText="1" shrinkToFit="1"/>
    </xf>
    <xf numFmtId="1" fontId="14" fillId="6" borderId="1" xfId="10" applyNumberFormat="1" applyFont="1" applyFill="1" applyBorder="1" applyAlignment="1">
      <alignment horizontal="center" vertical="center" wrapText="1" shrinkToFit="1"/>
    </xf>
    <xf numFmtId="1" fontId="8" fillId="3" borderId="3" xfId="10" applyNumberFormat="1" applyFont="1" applyFill="1" applyBorder="1" applyAlignment="1">
      <alignment horizontal="center" vertical="center" wrapText="1" shrinkToFit="1"/>
    </xf>
    <xf numFmtId="165" fontId="14" fillId="5" borderId="1" xfId="14" applyNumberFormat="1" applyFont="1" applyFill="1" applyBorder="1" applyAlignment="1">
      <alignment horizontal="center" vertical="center" wrapText="1" shrinkToFit="1"/>
    </xf>
    <xf numFmtId="165" fontId="14" fillId="6" borderId="1" xfId="14" applyNumberFormat="1" applyFont="1" applyFill="1" applyBorder="1" applyAlignment="1">
      <alignment horizontal="center" vertical="center" wrapText="1" shrinkToFit="1"/>
    </xf>
    <xf numFmtId="165" fontId="8" fillId="3" borderId="3" xfId="14" applyNumberFormat="1" applyFont="1" applyFill="1" applyBorder="1" applyAlignment="1">
      <alignment horizontal="center" vertical="center" wrapText="1" shrinkToFit="1"/>
    </xf>
    <xf numFmtId="165" fontId="9" fillId="0" borderId="0" xfId="1" applyNumberFormat="1" applyFont="1" applyAlignment="1">
      <alignment horizontal="center" vertical="center" wrapText="1"/>
    </xf>
    <xf numFmtId="0" fontId="14" fillId="5" borderId="1" xfId="14" applyNumberFormat="1" applyFont="1" applyFill="1" applyBorder="1" applyAlignment="1">
      <alignment horizontal="center" vertical="center" wrapText="1" shrinkToFit="1"/>
    </xf>
    <xf numFmtId="43" fontId="14" fillId="6" borderId="1" xfId="14" applyFont="1" applyFill="1" applyBorder="1" applyAlignment="1">
      <alignment horizontal="center" vertical="center" wrapText="1" shrinkToFit="1"/>
    </xf>
    <xf numFmtId="43" fontId="14" fillId="5" borderId="1" xfId="14" applyFont="1" applyFill="1" applyBorder="1" applyAlignment="1">
      <alignment horizontal="center" vertical="center" wrapText="1" shrinkToFit="1"/>
    </xf>
    <xf numFmtId="169" fontId="8" fillId="3" borderId="3" xfId="14" applyNumberFormat="1" applyFont="1" applyFill="1" applyBorder="1" applyAlignment="1">
      <alignment horizontal="center" vertical="center" wrapText="1" shrinkToFit="1"/>
    </xf>
    <xf numFmtId="169" fontId="14" fillId="5" borderId="1" xfId="14" applyNumberFormat="1" applyFont="1" applyFill="1" applyBorder="1" applyAlignment="1">
      <alignment horizontal="center" vertical="center" wrapText="1" shrinkToFit="1"/>
    </xf>
    <xf numFmtId="43" fontId="8" fillId="3" borderId="3" xfId="14" applyFont="1" applyFill="1" applyBorder="1" applyAlignment="1">
      <alignment horizontal="center" vertical="center" wrapText="1" shrinkToFit="1"/>
    </xf>
    <xf numFmtId="169" fontId="14" fillId="6" borderId="1" xfId="14" applyNumberFormat="1" applyFont="1" applyFill="1" applyBorder="1" applyAlignment="1">
      <alignment horizontal="center" vertical="center" wrapText="1" shrinkToFit="1"/>
    </xf>
    <xf numFmtId="0" fontId="9" fillId="0" borderId="0" xfId="13" applyFont="1" applyAlignment="1">
      <alignment horizontal="center" vertical="center" wrapText="1"/>
    </xf>
    <xf numFmtId="0" fontId="10" fillId="0" borderId="0" xfId="13" applyFont="1" applyAlignment="1">
      <alignment horizontal="center" vertical="center" wrapText="1"/>
    </xf>
    <xf numFmtId="0" fontId="11" fillId="0" borderId="0" xfId="13" applyFont="1" applyAlignment="1">
      <alignment horizontal="center" vertical="center" wrapText="1"/>
    </xf>
    <xf numFmtId="0" fontId="7" fillId="0" borderId="0" xfId="12" applyFont="1" applyAlignment="1">
      <alignment horizontal="right" vertical="center" wrapText="1"/>
    </xf>
    <xf numFmtId="0" fontId="12" fillId="0" borderId="0" xfId="13" applyFont="1" applyAlignment="1">
      <alignment horizontal="center" vertical="center" wrapText="1"/>
    </xf>
    <xf numFmtId="0" fontId="13" fillId="4" borderId="1" xfId="13" applyFont="1" applyFill="1" applyBorder="1" applyAlignment="1">
      <alignment horizontal="center" vertical="center" wrapText="1" shrinkToFit="1"/>
    </xf>
    <xf numFmtId="0" fontId="8" fillId="3" borderId="5" xfId="13" applyFont="1" applyFill="1" applyBorder="1" applyAlignment="1">
      <alignment horizontal="center" vertical="center" wrapText="1" shrinkToFit="1"/>
    </xf>
    <xf numFmtId="0" fontId="8" fillId="3" borderId="2" xfId="13" applyFont="1" applyFill="1" applyBorder="1" applyAlignment="1">
      <alignment horizontal="center" vertical="center" wrapText="1" shrinkToFit="1"/>
    </xf>
    <xf numFmtId="3" fontId="0" fillId="0" borderId="0" xfId="0" applyNumberFormat="1" applyAlignment="1">
      <alignment vertical="center" wrapText="1"/>
    </xf>
    <xf numFmtId="3" fontId="26" fillId="0" borderId="0" xfId="0" applyNumberFormat="1" applyFont="1" applyAlignment="1">
      <alignment vertical="center" wrapText="1"/>
    </xf>
    <xf numFmtId="0" fontId="0" fillId="0" borderId="0" xfId="0" applyAlignment="1">
      <alignment vertical="center" wrapText="1"/>
    </xf>
    <xf numFmtId="165" fontId="9" fillId="0" borderId="0" xfId="14" applyNumberFormat="1" applyFont="1" applyAlignment="1">
      <alignment horizontal="center" vertical="center" wrapText="1"/>
    </xf>
    <xf numFmtId="0" fontId="13" fillId="4" borderId="0" xfId="13" applyFont="1" applyFill="1" applyAlignment="1">
      <alignment horizontal="center" vertical="center" wrapText="1" shrinkToFit="1"/>
    </xf>
    <xf numFmtId="165" fontId="14" fillId="5" borderId="0" xfId="14" applyNumberFormat="1" applyFont="1" applyFill="1" applyBorder="1" applyAlignment="1">
      <alignment horizontal="center" vertical="center" wrapText="1" shrinkToFit="1"/>
    </xf>
    <xf numFmtId="165" fontId="14" fillId="6" borderId="0" xfId="14" applyNumberFormat="1" applyFont="1" applyFill="1" applyBorder="1" applyAlignment="1">
      <alignment horizontal="center" vertical="center" wrapText="1" shrinkToFit="1"/>
    </xf>
    <xf numFmtId="165" fontId="8" fillId="3" borderId="0" xfId="14" applyNumberFormat="1" applyFont="1" applyFill="1" applyBorder="1" applyAlignment="1">
      <alignment horizontal="center" vertical="center" wrapText="1" shrinkToFit="1"/>
    </xf>
    <xf numFmtId="0" fontId="13" fillId="4" borderId="5" xfId="13" applyFont="1" applyFill="1" applyBorder="1" applyAlignment="1">
      <alignment vertical="center" wrapText="1" shrinkToFit="1"/>
    </xf>
    <xf numFmtId="0" fontId="8" fillId="3" borderId="8" xfId="13" applyFont="1" applyFill="1" applyBorder="1" applyAlignment="1">
      <alignment vertical="center" wrapText="1" shrinkToFit="1"/>
    </xf>
    <xf numFmtId="49" fontId="18" fillId="8" borderId="1" xfId="2" applyNumberFormat="1" applyFont="1" applyFill="1" applyBorder="1" applyAlignment="1">
      <alignment horizontal="left" vertical="center" wrapText="1"/>
    </xf>
    <xf numFmtId="49" fontId="18" fillId="7" borderId="1" xfId="2" applyNumberFormat="1" applyFont="1" applyFill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" fillId="2" borderId="0" xfId="12" applyFill="1" applyAlignment="1" applyProtection="1">
      <alignment horizontal="center"/>
      <protection locked="0"/>
    </xf>
    <xf numFmtId="0" fontId="16" fillId="2" borderId="0" xfId="12" applyFont="1" applyFill="1" applyAlignment="1" applyProtection="1">
      <alignment horizontal="center" vertical="center" wrapText="1"/>
      <protection locked="0"/>
    </xf>
    <xf numFmtId="0" fontId="15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0" fontId="10" fillId="0" borderId="0" xfId="13" applyFont="1" applyAlignment="1">
      <alignment horizontal="center" vertical="center" wrapText="1"/>
    </xf>
    <xf numFmtId="0" fontId="8" fillId="3" borderId="3" xfId="13" applyFont="1" applyFill="1" applyBorder="1" applyAlignment="1">
      <alignment horizontal="center" vertical="center" wrapText="1" shrinkToFit="1"/>
    </xf>
    <xf numFmtId="0" fontId="8" fillId="3" borderId="8" xfId="13" applyFont="1" applyFill="1" applyBorder="1" applyAlignment="1">
      <alignment horizontal="center" vertical="center" wrapText="1" shrinkToFit="1"/>
    </xf>
    <xf numFmtId="0" fontId="8" fillId="3" borderId="4" xfId="13" applyFont="1" applyFill="1" applyBorder="1" applyAlignment="1">
      <alignment horizontal="center" vertical="center" wrapText="1" shrinkToFit="1"/>
    </xf>
    <xf numFmtId="0" fontId="8" fillId="3" borderId="7" xfId="13" applyFont="1" applyFill="1" applyBorder="1" applyAlignment="1">
      <alignment horizontal="center" vertical="center" wrapText="1" shrinkToFit="1"/>
    </xf>
    <xf numFmtId="0" fontId="13" fillId="4" borderId="5" xfId="13" applyFont="1" applyFill="1" applyBorder="1" applyAlignment="1">
      <alignment horizontal="center" vertical="center" wrapText="1" shrinkToFit="1"/>
    </xf>
    <xf numFmtId="0" fontId="13" fillId="4" borderId="8" xfId="13" applyFont="1" applyFill="1" applyBorder="1" applyAlignment="1">
      <alignment horizontal="center" vertical="center" wrapText="1" shrinkToFit="1"/>
    </xf>
    <xf numFmtId="165" fontId="15" fillId="0" borderId="0" xfId="14" applyNumberFormat="1" applyFont="1" applyAlignment="1">
      <alignment horizontal="right" vertical="center"/>
    </xf>
  </cellXfs>
  <cellStyles count="61">
    <cellStyle name="Comma" xfId="14" builtinId="3"/>
    <cellStyle name="Comma [0] 2" xfId="16" xr:uid="{109FA69F-5C01-4ABB-B063-013D42BFB2F3}"/>
    <cellStyle name="Comma 2" xfId="32" xr:uid="{1CC6ADD9-C969-4137-B3D9-01856B34EA81}"/>
    <cellStyle name="Comma 3" xfId="29" xr:uid="{C37964C4-B391-44BA-9714-54A722499673}"/>
    <cellStyle name="Comma 4" xfId="30" xr:uid="{ED136CA2-D915-4803-B63A-D9E7B35C0CBD}"/>
    <cellStyle name="Comma 5" xfId="33" xr:uid="{AEFD587C-F301-4A9F-8043-A37E647D3E04}"/>
    <cellStyle name="Comma 6" xfId="37" xr:uid="{A4137FB1-DC72-4F13-925A-CC8464E46958}"/>
    <cellStyle name="Comma 7" xfId="35" xr:uid="{441146D5-0B63-471E-87DC-3CE903B664C2}"/>
    <cellStyle name="Currency 2" xfId="41" xr:uid="{784A4659-6819-433C-A548-753E289EBE8A}"/>
    <cellStyle name="Hyperlink 2" xfId="57" xr:uid="{6F0A45F5-77FE-4B7A-A0B5-0E940230263E}"/>
    <cellStyle name="MS_Arabic" xfId="17" xr:uid="{0847E6CE-148A-45DD-869B-1706B3229413}"/>
    <cellStyle name="Normal" xfId="0" builtinId="0"/>
    <cellStyle name="Normal 10" xfId="40" xr:uid="{E2F65F2B-FC8B-4854-BA5B-C83CC3ED0372}"/>
    <cellStyle name="Normal 10 2" xfId="27" xr:uid="{BEB20450-5985-414F-96D5-0E519658AE41}"/>
    <cellStyle name="Normal 11" xfId="15" xr:uid="{9A290132-33DD-4EE2-8FB3-2F1FB0B0A8C8}"/>
    <cellStyle name="Normal 13" xfId="22" xr:uid="{1B40E544-A826-48F8-B094-D1EB723CD1F3}"/>
    <cellStyle name="Normal 13 2" xfId="31" xr:uid="{807D7F59-C873-4ECE-A42E-247B4C4C79C2}"/>
    <cellStyle name="Normal 13 3" xfId="36" xr:uid="{AF551500-C55E-47B5-B675-8A273D82D017}"/>
    <cellStyle name="Normal 13 4" xfId="39" xr:uid="{619AEE1F-3E94-401D-AE78-7452C5338548}"/>
    <cellStyle name="Normal 2" xfId="1" xr:uid="{04866FDD-3A34-4D14-8C89-3EE2B4342C10}"/>
    <cellStyle name="Normal 2 2" xfId="3" xr:uid="{92DC71B0-B65C-44BC-AA9B-ED2C6E60CC4B}"/>
    <cellStyle name="Normal 2 2 2" xfId="13" xr:uid="{1CCF7168-2FDD-4018-8410-CB2F25C3A76D}"/>
    <cellStyle name="Normal 2 2 4" xfId="18" xr:uid="{B776F591-B5DE-40A0-B363-0E3EE7BF38B0}"/>
    <cellStyle name="Normal 2 2 5" xfId="25" xr:uid="{82E53DE4-37FA-4796-BC0E-78D766BF1330}"/>
    <cellStyle name="Normal 2 3" xfId="11" xr:uid="{07E9BFD8-72EA-4C06-AF62-A22B27C9B73E}"/>
    <cellStyle name="Normal 2 3 2" xfId="48" xr:uid="{71833E10-E96A-4432-B41D-A9D459C40D33}"/>
    <cellStyle name="Normal 2 3 2 2" xfId="52" xr:uid="{42245CE8-C432-4FF6-8E91-11D90D7F5006}"/>
    <cellStyle name="Normal 2 3 4" xfId="20" xr:uid="{2F56305A-2C97-4E5D-83BA-5DBFF66FFEFB}"/>
    <cellStyle name="Normal 2 6" xfId="47" xr:uid="{451B7EE1-264A-4078-98E3-E94A57910FA6}"/>
    <cellStyle name="Normal 2 6 2 2" xfId="9" xr:uid="{4F81AAB7-3AB6-4D28-B61C-5293DF88A3C5}"/>
    <cellStyle name="Normal 2 6 2 2 2" xfId="12" xr:uid="{E54317B7-8735-46D6-A65E-BB22BEFD6A20}"/>
    <cellStyle name="Normal 3" xfId="6" xr:uid="{3B992DAA-B37C-4846-A1A8-BB981D9581C6}"/>
    <cellStyle name="Normal 3 2" xfId="44" xr:uid="{C6077C83-1E15-440E-9A04-78E04523C0DD}"/>
    <cellStyle name="Normal 3 2 2" xfId="21" xr:uid="{81978A59-3396-43A1-BC2C-585B986D4EF9}"/>
    <cellStyle name="Normal 3 2 3" xfId="26" xr:uid="{E44907B8-84BA-4C08-9CAF-93DF19CF9105}"/>
    <cellStyle name="Normal 3 3" xfId="23" xr:uid="{200D94B8-DF24-4F47-A015-369A33D9343D}"/>
    <cellStyle name="Normal 3 4" xfId="19" xr:uid="{20FB24F6-30ED-466F-A64F-A5BFE3EC9202}"/>
    <cellStyle name="Normal 4" xfId="45" xr:uid="{EB72B942-A41B-4653-A19A-EEC13F593F9E}"/>
    <cellStyle name="Normal 4 4" xfId="46" xr:uid="{72A29262-2BD4-49F9-BE54-0C9D699548D3}"/>
    <cellStyle name="Normal 5" xfId="8" xr:uid="{A0956FB0-DDA8-43A3-80AC-5FC1E997F16D}"/>
    <cellStyle name="Normal 5 2" xfId="56" xr:uid="{111BB7B8-02A3-4B5E-96BA-BF17938A872D}"/>
    <cellStyle name="Normal 5 3" xfId="49" xr:uid="{CF21DA6C-A833-479F-8329-B11A96DAC45C}"/>
    <cellStyle name="Normal 6" xfId="43" xr:uid="{E106226F-92D6-4BB8-AA17-F441823D065E}"/>
    <cellStyle name="Normal 7" xfId="50" xr:uid="{B37C34B4-AA35-4AD3-9B1F-7466EA6AD08B}"/>
    <cellStyle name="Normal 7 2" xfId="28" xr:uid="{1CA19AED-4151-4B07-8D79-276266C77138}"/>
    <cellStyle name="Normal 7 2 2" xfId="34" xr:uid="{FE08A6F8-794C-409F-A75D-EC42232E7738}"/>
    <cellStyle name="Normal 7 2 3" xfId="38" xr:uid="{FDC0A8A4-AA92-4BE0-8F65-554A528CD592}"/>
    <cellStyle name="Normal 7 2 4" xfId="51" xr:uid="{523CBF1F-E5C3-4DC1-81C7-A54D4DA3221A}"/>
    <cellStyle name="Normal 7 3" xfId="53" xr:uid="{E46A67F2-9409-40C7-AE8A-FBD95E8F064F}"/>
    <cellStyle name="Normal 8" xfId="54" xr:uid="{B0CB1EF1-AD89-40FB-99A0-07D7BA0AB104}"/>
    <cellStyle name="Normal 8 2" xfId="42" xr:uid="{FC8288F5-6D40-4266-A91C-FC1DD8D8C4C0}"/>
    <cellStyle name="Normal 9" xfId="58" xr:uid="{3A682215-CC3B-4843-ACEC-8348E5286179}"/>
    <cellStyle name="Normal 9 2" xfId="24" xr:uid="{6302B5A2-EFA2-4F10-9A24-3BEBEC0AE7D8}"/>
    <cellStyle name="Percent" xfId="10" builtinId="5"/>
    <cellStyle name="Percent 2" xfId="55" xr:uid="{D3EBD6C4-D938-4987-8E51-0156348FD70F}"/>
    <cellStyle name="Percent 3" xfId="59" xr:uid="{3A5AAF3D-A871-4121-A852-2C5B7E6789EA}"/>
    <cellStyle name="ارتباط تشعبي 2" xfId="2" xr:uid="{8E8EE1EF-41E0-4277-8ED5-071EAA65628F}"/>
    <cellStyle name="عادي 2" xfId="5" xr:uid="{DCEE49BF-B876-4DC2-A62B-41D61D74AD0E}"/>
    <cellStyle name="عادي 2 2" xfId="4" xr:uid="{D1BCA544-1161-4BBE-8F9D-EC11BB0B6F72}"/>
    <cellStyle name="عادي 2 3" xfId="60" xr:uid="{04C81BFE-EA14-4CC0-94C2-E82BBFCAB240}"/>
    <cellStyle name="عادي 3" xfId="7" xr:uid="{A5911A21-0F06-4175-BC87-81E2D94E24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'1'!$G$6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'1'!$F$7:$F$19</c:f>
              <c:strCache>
                <c:ptCount val="13"/>
                <c:pt idx="0">
                  <c:v>Al-Baha</c:v>
                </c:pt>
                <c:pt idx="1">
                  <c:v>Northern Borders</c:v>
                </c:pt>
                <c:pt idx="2">
                  <c:v>Al-Jouf</c:v>
                </c:pt>
                <c:pt idx="3">
                  <c:v>Tabuk</c:v>
                </c:pt>
                <c:pt idx="4">
                  <c:v>Najran</c:v>
                </c:pt>
                <c:pt idx="5">
                  <c:v>Hail</c:v>
                </c:pt>
                <c:pt idx="6">
                  <c:v>Qassim</c:v>
                </c:pt>
                <c:pt idx="7">
                  <c:v>Jazan</c:v>
                </c:pt>
                <c:pt idx="8">
                  <c:v>Madinah</c:v>
                </c:pt>
                <c:pt idx="9">
                  <c:v>Aseer</c:v>
                </c:pt>
                <c:pt idx="10">
                  <c:v>Eastern Region</c:v>
                </c:pt>
                <c:pt idx="11">
                  <c:v>Makkah</c:v>
                </c:pt>
                <c:pt idx="12">
                  <c:v>Riyadh</c:v>
                </c:pt>
              </c:strCache>
            </c:strRef>
          </c:cat>
          <c:val>
            <c:numRef>
              <c:f>'1'!$G$7:$G$19</c:f>
              <c:numCache>
                <c:formatCode>0</c:formatCode>
                <c:ptCount val="13"/>
                <c:pt idx="0">
                  <c:v>10</c:v>
                </c:pt>
                <c:pt idx="1">
                  <c:v>11</c:v>
                </c:pt>
                <c:pt idx="2">
                  <c:v>15</c:v>
                </c:pt>
                <c:pt idx="3">
                  <c:v>16</c:v>
                </c:pt>
                <c:pt idx="4">
                  <c:v>16</c:v>
                </c:pt>
                <c:pt idx="5">
                  <c:v>17</c:v>
                </c:pt>
                <c:pt idx="6">
                  <c:v>25</c:v>
                </c:pt>
                <c:pt idx="7">
                  <c:v>28</c:v>
                </c:pt>
                <c:pt idx="8">
                  <c:v>32</c:v>
                </c:pt>
                <c:pt idx="9">
                  <c:v>41</c:v>
                </c:pt>
                <c:pt idx="10">
                  <c:v>84</c:v>
                </c:pt>
                <c:pt idx="11">
                  <c:v>95</c:v>
                </c:pt>
                <c:pt idx="12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B-4D9B-8EE8-2F5598A217A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604161935"/>
        <c:axId val="1604136015"/>
      </c:barChart>
      <c:catAx>
        <c:axId val="16041619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4136015"/>
        <c:crosses val="autoZero"/>
        <c:auto val="1"/>
        <c:lblAlgn val="ctr"/>
        <c:lblOffset val="100"/>
        <c:noMultiLvlLbl val="0"/>
      </c:catAx>
      <c:valAx>
        <c:axId val="1604136015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1604161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'7'!$G$7:$G$20</c:f>
              <c:strCache>
                <c:ptCount val="14"/>
                <c:pt idx="0">
                  <c:v>Riyadh</c:v>
                </c:pt>
                <c:pt idx="1">
                  <c:v>Makkah</c:v>
                </c:pt>
                <c:pt idx="2">
                  <c:v>Madinah</c:v>
                </c:pt>
                <c:pt idx="3">
                  <c:v>Qassim</c:v>
                </c:pt>
                <c:pt idx="4">
                  <c:v>Eastern Region</c:v>
                </c:pt>
                <c:pt idx="5">
                  <c:v>Aseer</c:v>
                </c:pt>
                <c:pt idx="6">
                  <c:v>Tabuk</c:v>
                </c:pt>
                <c:pt idx="7">
                  <c:v>Hail</c:v>
                </c:pt>
                <c:pt idx="8">
                  <c:v>Northern Borders</c:v>
                </c:pt>
                <c:pt idx="9">
                  <c:v>Jazan</c:v>
                </c:pt>
                <c:pt idx="10">
                  <c:v>Najran</c:v>
                </c:pt>
                <c:pt idx="11">
                  <c:v>Al-Baha</c:v>
                </c:pt>
                <c:pt idx="12">
                  <c:v>Al-Jouf</c:v>
                </c:pt>
                <c:pt idx="13">
                  <c:v>Total</c:v>
                </c:pt>
              </c:strCache>
            </c:strRef>
          </c:cat>
          <c:val>
            <c:numRef>
              <c:f>'7'!$H$7:$H$20</c:f>
              <c:numCache>
                <c:formatCode>_(* #,##0.0_);_(* \(#,##0.0\);_(* "-"??_);_(@_)</c:formatCode>
                <c:ptCount val="14"/>
                <c:pt idx="0">
                  <c:v>23.814364964118337</c:v>
                </c:pt>
                <c:pt idx="1">
                  <c:v>19.137112591315223</c:v>
                </c:pt>
                <c:pt idx="2">
                  <c:v>22.087979229863702</c:v>
                </c:pt>
                <c:pt idx="3">
                  <c:v>29.411002751839359</c:v>
                </c:pt>
                <c:pt idx="4">
                  <c:v>25.495159380094055</c:v>
                </c:pt>
                <c:pt idx="5">
                  <c:v>23.995408995594268</c:v>
                </c:pt>
                <c:pt idx="6">
                  <c:v>28.759725957173206</c:v>
                </c:pt>
                <c:pt idx="7">
                  <c:v>28.286866958981467</c:v>
                </c:pt>
                <c:pt idx="8">
                  <c:v>37.665366437578683</c:v>
                </c:pt>
                <c:pt idx="9">
                  <c:v>22.150638028730118</c:v>
                </c:pt>
                <c:pt idx="10">
                  <c:v>29.927097331229998</c:v>
                </c:pt>
                <c:pt idx="11">
                  <c:v>36.727586246015271</c:v>
                </c:pt>
                <c:pt idx="12">
                  <c:v>31.87104038724123</c:v>
                </c:pt>
                <c:pt idx="13">
                  <c:v>23.758312048955322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2-4DBB-AF56-91235B1661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58297903"/>
        <c:axId val="1758291183"/>
      </c:barChart>
      <c:catAx>
        <c:axId val="1758297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8291183"/>
        <c:crosses val="autoZero"/>
        <c:auto val="1"/>
        <c:lblAlgn val="ctr"/>
        <c:lblOffset val="100"/>
        <c:noMultiLvlLbl val="0"/>
      </c:catAx>
      <c:valAx>
        <c:axId val="1758291183"/>
        <c:scaling>
          <c:orientation val="minMax"/>
        </c:scaling>
        <c:delete val="1"/>
        <c:axPos val="l"/>
        <c:numFmt formatCode="_(* #,##0.0_);_(* \(#,##0.0\);_(* &quot;-&quot;??_);_(@_)" sourceLinked="1"/>
        <c:majorTickMark val="none"/>
        <c:minorTickMark val="none"/>
        <c:tickLblPos val="nextTo"/>
        <c:crossAx val="175829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'8'!$I$8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'8'!$J$7:$L$7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'8'!$J$8:$L$8</c:f>
              <c:numCache>
                <c:formatCode>_(* #,##0_);_(* \(#,##0\);_(* "-"??_);_(@_)</c:formatCode>
                <c:ptCount val="3"/>
                <c:pt idx="0">
                  <c:v>30377</c:v>
                </c:pt>
                <c:pt idx="1">
                  <c:v>41884</c:v>
                </c:pt>
                <c:pt idx="2">
                  <c:v>72261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5F-4B18-8FAE-9A57037C197F}"/>
            </c:ext>
          </c:extLst>
        </c:ser>
        <c:ser>
          <c:idx val="1"/>
          <c:order val="1"/>
          <c:tx>
            <c:strRef>
              <c:f>'8'!$I$9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'8'!$J$7:$L$7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'8'!$J$9:$L$9</c:f>
              <c:numCache>
                <c:formatCode>_(* #,##0_);_(* \(#,##0\);_(* "-"??_);_(@_)</c:formatCode>
                <c:ptCount val="3"/>
                <c:pt idx="0">
                  <c:v>18110</c:v>
                </c:pt>
                <c:pt idx="1">
                  <c:v>22929</c:v>
                </c:pt>
                <c:pt idx="2">
                  <c:v>41039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5F-4B18-8FAE-9A57037C197F}"/>
            </c:ext>
          </c:extLst>
        </c:ser>
        <c:ser>
          <c:idx val="2"/>
          <c:order val="2"/>
          <c:tx>
            <c:strRef>
              <c:f>'8'!$I$10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'8'!$J$7:$L$7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'8'!$J$10:$L$10</c:f>
              <c:numCache>
                <c:formatCode>_(* #,##0_);_(* \(#,##0\);_(* "-"??_);_(@_)</c:formatCode>
                <c:ptCount val="3"/>
                <c:pt idx="0">
                  <c:v>48487</c:v>
                </c:pt>
                <c:pt idx="1">
                  <c:v>64813</c:v>
                </c:pt>
                <c:pt idx="2">
                  <c:v>113300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5F-4B18-8FAE-9A57037C197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73958416"/>
        <c:axId val="1373946896"/>
      </c:barChart>
      <c:catAx>
        <c:axId val="1373958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3946896"/>
        <c:crosses val="autoZero"/>
        <c:auto val="1"/>
        <c:lblAlgn val="ctr"/>
        <c:lblOffset val="100"/>
        <c:noMultiLvlLbl val="0"/>
      </c:catAx>
      <c:valAx>
        <c:axId val="1373946896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37395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'9'!$H$8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'9'!$I$8:$K$8</c:f>
              <c:numCache>
                <c:formatCode>_(* #,##0_);_(* \(#,##0\);_(* "-"??_);_(@_)</c:formatCode>
                <c:ptCount val="3"/>
                <c:pt idx="0">
                  <c:v>7851</c:v>
                </c:pt>
                <c:pt idx="1">
                  <c:v>7319</c:v>
                </c:pt>
                <c:pt idx="2">
                  <c:v>15170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83-4F50-B445-42111BCCCF52}"/>
            </c:ext>
          </c:extLst>
        </c:ser>
        <c:ser>
          <c:idx val="1"/>
          <c:order val="1"/>
          <c:tx>
            <c:strRef>
              <c:f>'9'!$H$9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'9'!$I$9:$K$9</c:f>
              <c:numCache>
                <c:formatCode>_(* #,##0_);_(* \(#,##0\);_(* "-"??_);_(@_)</c:formatCode>
                <c:ptCount val="3"/>
                <c:pt idx="0">
                  <c:v>6108</c:v>
                </c:pt>
                <c:pt idx="1">
                  <c:v>4692</c:v>
                </c:pt>
                <c:pt idx="2">
                  <c:v>10800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83-4F50-B445-42111BCCCF52}"/>
            </c:ext>
          </c:extLst>
        </c:ser>
        <c:ser>
          <c:idx val="2"/>
          <c:order val="2"/>
          <c:tx>
            <c:strRef>
              <c:f>'9'!$H$10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'9'!$I$10:$K$10</c:f>
              <c:numCache>
                <c:formatCode>_(* #,##0_);_(* \(#,##0\);_(* "-"??_);_(@_)</c:formatCode>
                <c:ptCount val="3"/>
                <c:pt idx="0">
                  <c:v>13959</c:v>
                </c:pt>
                <c:pt idx="1">
                  <c:v>12011</c:v>
                </c:pt>
                <c:pt idx="2">
                  <c:v>25970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83-4F50-B445-42111BCCCF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02652320"/>
        <c:axId val="1502652800"/>
      </c:barChart>
      <c:catAx>
        <c:axId val="1502652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2652800"/>
        <c:crosses val="autoZero"/>
        <c:auto val="1"/>
        <c:lblAlgn val="ctr"/>
        <c:lblOffset val="100"/>
        <c:noMultiLvlLbl val="0"/>
      </c:catAx>
      <c:valAx>
        <c:axId val="1502652800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502652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'10'!$H$8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'10'!$I$8:$K$8</c:f>
              <c:numCache>
                <c:formatCode>_(* #,##0_);_(* \(#,##0\);_(* "-"??_);_(@_)</c:formatCode>
                <c:ptCount val="3"/>
                <c:pt idx="0">
                  <c:v>37898</c:v>
                </c:pt>
                <c:pt idx="1">
                  <c:v>13361</c:v>
                </c:pt>
                <c:pt idx="2">
                  <c:v>51259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1-4F6F-A8FF-4B40ACE4F2B1}"/>
            </c:ext>
          </c:extLst>
        </c:ser>
        <c:ser>
          <c:idx val="1"/>
          <c:order val="1"/>
          <c:tx>
            <c:strRef>
              <c:f>'10'!$H$9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'10'!$I$9:$K$9</c:f>
              <c:numCache>
                <c:formatCode>_(* #,##0_);_(* \(#,##0\);_(* "-"??_);_(@_)</c:formatCode>
                <c:ptCount val="3"/>
                <c:pt idx="0">
                  <c:v>56123</c:v>
                </c:pt>
                <c:pt idx="1">
                  <c:v>105728</c:v>
                </c:pt>
                <c:pt idx="2">
                  <c:v>161851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1-4F6F-A8FF-4B40ACE4F2B1}"/>
            </c:ext>
          </c:extLst>
        </c:ser>
        <c:ser>
          <c:idx val="2"/>
          <c:order val="2"/>
          <c:tx>
            <c:strRef>
              <c:f>'10'!$H$10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'10'!$I$7:$K$7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'10'!$I$10:$K$10</c:f>
              <c:numCache>
                <c:formatCode>_(* #,##0_);_(* \(#,##0\);_(* "-"??_);_(@_)</c:formatCode>
                <c:ptCount val="3"/>
                <c:pt idx="0">
                  <c:v>94021</c:v>
                </c:pt>
                <c:pt idx="1">
                  <c:v>119089</c:v>
                </c:pt>
                <c:pt idx="2">
                  <c:v>213110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C1-4F6F-A8FF-4B40ACE4F2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3356480"/>
        <c:axId val="1613356960"/>
      </c:barChart>
      <c:catAx>
        <c:axId val="1613356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3356960"/>
        <c:crosses val="autoZero"/>
        <c:auto val="1"/>
        <c:lblAlgn val="ctr"/>
        <c:lblOffset val="100"/>
        <c:noMultiLvlLbl val="0"/>
      </c:catAx>
      <c:valAx>
        <c:axId val="1613356960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61335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'11'!$G$10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'11'!$H$9:$J$9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'11'!$H$10:$J$10</c:f>
              <c:numCache>
                <c:formatCode>_(* #,##0_);_(* \(#,##0\);_(* "-"??_);_(@_)</c:formatCode>
                <c:ptCount val="3"/>
                <c:pt idx="0">
                  <c:v>1392</c:v>
                </c:pt>
                <c:pt idx="1">
                  <c:v>3605</c:v>
                </c:pt>
                <c:pt idx="2">
                  <c:v>4997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55-4E67-BE4F-86B11B3BF3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88052064"/>
        <c:axId val="1688033440"/>
      </c:barChart>
      <c:catAx>
        <c:axId val="1688052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88033440"/>
        <c:crosses val="autoZero"/>
        <c:auto val="1"/>
        <c:lblAlgn val="ctr"/>
        <c:lblOffset val="100"/>
        <c:noMultiLvlLbl val="0"/>
      </c:catAx>
      <c:valAx>
        <c:axId val="1688033440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68805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'12'!$G$8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'12'!$H$7:$J$7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'12'!$H$8:$J$8</c:f>
              <c:numCache>
                <c:formatCode>_(* #,##0_);_(* \(#,##0\);_(* "-"??_);_(@_)</c:formatCode>
                <c:ptCount val="3"/>
                <c:pt idx="0">
                  <c:v>7926</c:v>
                </c:pt>
                <c:pt idx="1">
                  <c:v>20127</c:v>
                </c:pt>
                <c:pt idx="2">
                  <c:v>28053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34-4379-A3E5-5C7E410F952D}"/>
            </c:ext>
          </c:extLst>
        </c:ser>
        <c:ser>
          <c:idx val="1"/>
          <c:order val="1"/>
          <c:tx>
            <c:strRef>
              <c:f>'12'!$G$9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'12'!$H$7:$J$7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'12'!$H$9:$J$9</c:f>
              <c:numCache>
                <c:formatCode>_(* #,##0_);_(* \(#,##0\);_(* "-"??_);_(@_)</c:formatCode>
                <c:ptCount val="3"/>
                <c:pt idx="0">
                  <c:v>7372</c:v>
                </c:pt>
                <c:pt idx="1">
                  <c:v>1385</c:v>
                </c:pt>
                <c:pt idx="2">
                  <c:v>8757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34-4379-A3E5-5C7E410F952D}"/>
            </c:ext>
          </c:extLst>
        </c:ser>
        <c:ser>
          <c:idx val="2"/>
          <c:order val="2"/>
          <c:tx>
            <c:strRef>
              <c:f>'12'!$G$10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'12'!$H$7:$J$7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'12'!$H$10:$J$10</c:f>
              <c:numCache>
                <c:formatCode>_(* #,##0_);_(* \(#,##0\);_(* "-"??_);_(@_)</c:formatCode>
                <c:ptCount val="3"/>
                <c:pt idx="0">
                  <c:v>15298</c:v>
                </c:pt>
                <c:pt idx="1">
                  <c:v>21512</c:v>
                </c:pt>
                <c:pt idx="2">
                  <c:v>36810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34-4379-A3E5-5C7E410F95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517951232"/>
        <c:axId val="1517951712"/>
      </c:barChart>
      <c:catAx>
        <c:axId val="15179512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7951712"/>
        <c:crosses val="autoZero"/>
        <c:auto val="1"/>
        <c:lblAlgn val="ctr"/>
        <c:lblOffset val="100"/>
        <c:noMultiLvlLbl val="0"/>
      </c:catAx>
      <c:valAx>
        <c:axId val="1517951712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517951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'13'!$G$7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'13'!$H$6:$J$6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'13'!$H$7:$J$7</c:f>
              <c:numCache>
                <c:formatCode>_(* #,##0_);_(* \(#,##0\);_(* "-"??_);_(@_)</c:formatCode>
                <c:ptCount val="3"/>
                <c:pt idx="0">
                  <c:v>80776</c:v>
                </c:pt>
                <c:pt idx="1">
                  <c:v>11810</c:v>
                </c:pt>
                <c:pt idx="2">
                  <c:v>92586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3E-4059-A315-184F9136E3A6}"/>
            </c:ext>
          </c:extLst>
        </c:ser>
        <c:ser>
          <c:idx val="1"/>
          <c:order val="1"/>
          <c:tx>
            <c:strRef>
              <c:f>'13'!$G$8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'13'!$H$6:$J$6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'13'!$H$8:$J$8</c:f>
              <c:numCache>
                <c:formatCode>_(* #,##0_);_(* \(#,##0\);_(* "-"??_);_(@_)</c:formatCode>
                <c:ptCount val="3"/>
                <c:pt idx="0">
                  <c:v>48838</c:v>
                </c:pt>
                <c:pt idx="1">
                  <c:v>12264</c:v>
                </c:pt>
                <c:pt idx="2">
                  <c:v>61102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3E-4059-A315-184F9136E3A6}"/>
            </c:ext>
          </c:extLst>
        </c:ser>
        <c:ser>
          <c:idx val="2"/>
          <c:order val="2"/>
          <c:tx>
            <c:strRef>
              <c:f>'13'!$G$9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'13'!$H$6:$J$6</c:f>
              <c:strCache>
                <c:ptCount val="3"/>
                <c:pt idx="0">
                  <c:v>Saudi</c:v>
                </c:pt>
                <c:pt idx="1">
                  <c:v>Non-Saudi</c:v>
                </c:pt>
                <c:pt idx="2">
                  <c:v>Total</c:v>
                </c:pt>
              </c:strCache>
            </c:strRef>
          </c:cat>
          <c:val>
            <c:numRef>
              <c:f>'13'!$H$9:$J$9</c:f>
              <c:numCache>
                <c:formatCode>_(* #,##0_);_(* \(#,##0\);_(* "-"??_);_(@_)</c:formatCode>
                <c:ptCount val="3"/>
                <c:pt idx="0">
                  <c:v>129614</c:v>
                </c:pt>
                <c:pt idx="1">
                  <c:v>24074</c:v>
                </c:pt>
                <c:pt idx="2">
                  <c:v>153688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3E-4059-A315-184F9136E3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35898063"/>
        <c:axId val="1435889423"/>
      </c:barChart>
      <c:catAx>
        <c:axId val="143589806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5889423"/>
        <c:crosses val="autoZero"/>
        <c:auto val="1"/>
        <c:lblAlgn val="ctr"/>
        <c:lblOffset val="100"/>
        <c:noMultiLvlLbl val="0"/>
      </c:catAx>
      <c:valAx>
        <c:axId val="1435889423"/>
        <c:scaling>
          <c:orientation val="minMax"/>
        </c:scaling>
        <c:delete val="1"/>
        <c:axPos val="b"/>
        <c:numFmt formatCode="_(* #,##0_);_(* \(#,##0\);_(* &quot;-&quot;??_);_(@_)" sourceLinked="1"/>
        <c:majorTickMark val="none"/>
        <c:minorTickMark val="none"/>
        <c:tickLblPos val="nextTo"/>
        <c:crossAx val="143589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169333</xdr:rowOff>
    </xdr:from>
    <xdr:to>
      <xdr:col>1</xdr:col>
      <xdr:colOff>938418</xdr:colOff>
      <xdr:row>3</xdr:row>
      <xdr:rowOff>158750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F3D90B1-EB5E-4143-A117-ED22424CC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550444" y="169333"/>
          <a:ext cx="1943532" cy="76094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CD9BA13-E53E-4443-A67D-F8F4235E5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6</xdr:col>
      <xdr:colOff>441325</xdr:colOff>
      <xdr:row>3</xdr:row>
      <xdr:rowOff>3175</xdr:rowOff>
    </xdr:from>
    <xdr:to>
      <xdr:col>13</xdr:col>
      <xdr:colOff>612775</xdr:colOff>
      <xdr:row>12</xdr:row>
      <xdr:rowOff>79375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5876781-D291-9124-FCCA-232624A72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4AC6E83-A491-4284-86C7-5F56ECF2D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6</xdr:col>
      <xdr:colOff>498475</xdr:colOff>
      <xdr:row>2</xdr:row>
      <xdr:rowOff>34925</xdr:rowOff>
    </xdr:from>
    <xdr:to>
      <xdr:col>14</xdr:col>
      <xdr:colOff>41275</xdr:colOff>
      <xdr:row>11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7B515E-6C73-8A6B-F35F-7C44BB63D3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6E542051-E0C4-46AA-B579-22C6A2879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5</xdr:col>
      <xdr:colOff>600075</xdr:colOff>
      <xdr:row>2</xdr:row>
      <xdr:rowOff>73025</xdr:rowOff>
    </xdr:from>
    <xdr:to>
      <xdr:col>13</xdr:col>
      <xdr:colOff>142875</xdr:colOff>
      <xdr:row>11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C0A53E-19DF-2C9E-2C95-6812089209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838153C-3565-4AC2-BCE6-59CA4E934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9</xdr:col>
      <xdr:colOff>263525</xdr:colOff>
      <xdr:row>0</xdr:row>
      <xdr:rowOff>0</xdr:rowOff>
    </xdr:from>
    <xdr:to>
      <xdr:col>16</xdr:col>
      <xdr:colOff>434975</xdr:colOff>
      <xdr:row>8</xdr:row>
      <xdr:rowOff>234950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29F9068-F901-52FD-9A70-3F051EC6F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6ABF3C3-5761-4778-976F-9827A88C0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2</xdr:row>
      <xdr:rowOff>225425</xdr:rowOff>
    </xdr:from>
    <xdr:to>
      <xdr:col>11</xdr:col>
      <xdr:colOff>428625</xdr:colOff>
      <xdr:row>12</xdr:row>
      <xdr:rowOff>34925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F2CEA7-0DF1-17F8-347D-A4F5189E4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7F0EFF2-9AE2-455F-A43F-164D8D8BE5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502AEC4-C59F-4991-99E3-F2D4D39C2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C6AF8FF-8A62-4343-8788-810316AC7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63F5950-8FAF-44FE-9359-164AB5FD6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7BE5E7F1-00F7-4B86-9B99-22B5D817C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EDF1487-560B-4F6C-B551-B4913B41C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3078975" y="153080"/>
          <a:ext cx="1493176" cy="575922"/>
        </a:xfrm>
        <a:prstGeom prst="rect">
          <a:avLst/>
        </a:prstGeom>
      </xdr:spPr>
    </xdr:pic>
    <xdr:clientData/>
  </xdr:twoCellAnchor>
  <xdr:twoCellAnchor>
    <xdr:from>
      <xdr:col>8</xdr:col>
      <xdr:colOff>289277</xdr:colOff>
      <xdr:row>6</xdr:row>
      <xdr:rowOff>173567</xdr:rowOff>
    </xdr:from>
    <xdr:to>
      <xdr:col>15</xdr:col>
      <xdr:colOff>465666</xdr:colOff>
      <xdr:row>16</xdr:row>
      <xdr:rowOff>235656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3AF2BC-3537-BA45-D754-FE3C4C795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17CB3DD-550A-480F-B157-8087AB1E1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323448A-EB98-4434-88B1-3C0AEEDD4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17FF140D-584B-4855-AA0D-A5E227C9F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034718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8</xdr:col>
      <xdr:colOff>513522</xdr:colOff>
      <xdr:row>11</xdr:row>
      <xdr:rowOff>157370</xdr:rowOff>
    </xdr:from>
    <xdr:to>
      <xdr:col>9</xdr:col>
      <xdr:colOff>124238</xdr:colOff>
      <xdr:row>12</xdr:row>
      <xdr:rowOff>45554</xdr:rowOff>
    </xdr:to>
    <xdr:cxnSp macro="">
      <xdr:nvCxnSpPr>
        <xdr:cNvPr id="3" name="رابط مستقيم 5">
          <a:extLst>
            <a:ext uri="{FF2B5EF4-FFF2-40B4-BE49-F238E27FC236}">
              <a16:creationId xmlns:a16="http://schemas.microsoft.com/office/drawing/2014/main" id="{0A42CA05-7B02-480A-B4A7-CCE088A9DB0F}"/>
            </a:ext>
          </a:extLst>
        </xdr:cNvPr>
        <xdr:cNvCxnSpPr/>
      </xdr:nvCxnSpPr>
      <xdr:spPr>
        <a:xfrm flipH="1">
          <a:off x="10294019512" y="3408570"/>
          <a:ext cx="239366" cy="1548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198783</xdr:colOff>
      <xdr:row>13</xdr:row>
      <xdr:rowOff>124239</xdr:rowOff>
    </xdr:from>
    <xdr:to>
      <xdr:col>8</xdr:col>
      <xdr:colOff>298174</xdr:colOff>
      <xdr:row>13</xdr:row>
      <xdr:rowOff>236055</xdr:rowOff>
    </xdr:to>
    <xdr:cxnSp macro="">
      <xdr:nvCxnSpPr>
        <xdr:cNvPr id="4" name="رابط مستقيم 12">
          <a:extLst>
            <a:ext uri="{FF2B5EF4-FFF2-40B4-BE49-F238E27FC236}">
              <a16:creationId xmlns:a16="http://schemas.microsoft.com/office/drawing/2014/main" id="{00D3891D-7D9B-4DBE-B44C-F4F6F8A5C313}"/>
            </a:ext>
          </a:extLst>
        </xdr:cNvPr>
        <xdr:cNvCxnSpPr/>
      </xdr:nvCxnSpPr>
      <xdr:spPr>
        <a:xfrm>
          <a:off x="10294474226" y="3908839"/>
          <a:ext cx="99391" cy="11181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802460F-B114-4CFC-A2D8-6B0A495DA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650158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25E062A-A7F2-4EC8-A5C5-555CE3D82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167558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40F6F275-1542-437A-AD3F-E1FA90F3A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39003602-24A0-44CF-816E-A3FABF673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33B107D-B0F7-414C-A7DA-ED46F2494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5026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5</xdr:col>
      <xdr:colOff>14111</xdr:colOff>
      <xdr:row>5</xdr:row>
      <xdr:rowOff>420511</xdr:rowOff>
    </xdr:from>
    <xdr:to>
      <xdr:col>12</xdr:col>
      <xdr:colOff>190500</xdr:colOff>
      <xdr:row>16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5257E1B-3C89-D516-0CA0-8875310A4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153080</xdr:rowOff>
    </xdr:from>
    <xdr:to>
      <xdr:col>0</xdr:col>
      <xdr:colOff>1492766</xdr:colOff>
      <xdr:row>2</xdr:row>
      <xdr:rowOff>195602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C19C4F2-FFC7-447E-8782-99EF57E06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99655034" y="153080"/>
          <a:ext cx="1492766" cy="575922"/>
        </a:xfrm>
        <a:prstGeom prst="rect">
          <a:avLst/>
        </a:prstGeom>
      </xdr:spPr>
    </xdr:pic>
    <xdr:clientData/>
  </xdr:twoCellAnchor>
  <xdr:twoCellAnchor>
    <xdr:from>
      <xdr:col>6</xdr:col>
      <xdr:colOff>15875</xdr:colOff>
      <xdr:row>2</xdr:row>
      <xdr:rowOff>34925</xdr:rowOff>
    </xdr:from>
    <xdr:to>
      <xdr:col>12</xdr:col>
      <xdr:colOff>587375</xdr:colOff>
      <xdr:row>11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A25EB9-DE31-AA8F-5CDC-74EA4C192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52D7-FFAF-4AC0-9A72-5EA4482AC2C6}">
  <sheetPr>
    <tabColor theme="8" tint="-0.249977111117893"/>
    <pageSetUpPr fitToPage="1"/>
  </sheetPr>
  <dimension ref="A1:K31"/>
  <sheetViews>
    <sheetView view="pageBreakPreview" zoomScale="80" zoomScaleNormal="100" zoomScaleSheetLayoutView="100" workbookViewId="0">
      <selection activeCell="B10" sqref="B10"/>
    </sheetView>
  </sheetViews>
  <sheetFormatPr defaultColWidth="9.1796875" defaultRowHeight="20.25" customHeight="1"/>
  <cols>
    <col min="1" max="1" width="15" style="8" customWidth="1"/>
    <col min="2" max="2" width="192.81640625" style="9" customWidth="1"/>
    <col min="3" max="16384" width="9.1796875" style="8"/>
  </cols>
  <sheetData>
    <row r="1" spans="1:11" ht="20.25" customHeight="1">
      <c r="A1" s="56"/>
      <c r="B1" s="56"/>
    </row>
    <row r="2" spans="1:11" ht="20.25" customHeight="1">
      <c r="A2" s="56"/>
      <c r="B2" s="56"/>
    </row>
    <row r="3" spans="1:11" ht="20.25" customHeight="1">
      <c r="A3" s="56"/>
      <c r="B3" s="56"/>
    </row>
    <row r="4" spans="1:11" ht="20.25" customHeight="1">
      <c r="A4" s="56"/>
      <c r="B4" s="56"/>
    </row>
    <row r="5" spans="1:11" ht="20.25" customHeight="1">
      <c r="A5" s="56"/>
      <c r="B5" s="56"/>
    </row>
    <row r="6" spans="1:11" ht="20.25" customHeight="1">
      <c r="A6" s="56"/>
      <c r="B6" s="56"/>
    </row>
    <row r="7" spans="1:11" ht="20.25" customHeight="1">
      <c r="A7" s="56"/>
      <c r="B7" s="56"/>
    </row>
    <row r="8" spans="1:11" ht="20.25" customHeight="1">
      <c r="A8" s="56"/>
      <c r="B8" s="56"/>
    </row>
    <row r="9" spans="1:11" ht="54.75" customHeight="1">
      <c r="A9" s="57" t="s">
        <v>98</v>
      </c>
      <c r="B9" s="57"/>
    </row>
    <row r="10" spans="1:11" ht="42" customHeight="1">
      <c r="A10" s="10"/>
      <c r="B10" s="17"/>
    </row>
    <row r="11" spans="1:11" s="13" customFormat="1" ht="45" customHeight="1">
      <c r="A11" s="16" t="s">
        <v>0</v>
      </c>
      <c r="B11" s="11" t="s">
        <v>1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1" s="13" customFormat="1" ht="24.5">
      <c r="A12" s="15" t="s">
        <v>2</v>
      </c>
      <c r="B12" s="52" t="s">
        <v>3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1" s="13" customFormat="1" ht="24.5">
      <c r="A13" s="14" t="s">
        <v>4</v>
      </c>
      <c r="B13" s="53" t="s">
        <v>3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1" s="13" customFormat="1" ht="24.5">
      <c r="A14" s="15" t="s">
        <v>5</v>
      </c>
      <c r="B14" s="52" t="s">
        <v>6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1" s="13" customFormat="1" ht="24.5">
      <c r="A15" s="14" t="s">
        <v>7</v>
      </c>
      <c r="B15" s="53" t="s">
        <v>8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1" s="13" customFormat="1" ht="24.5">
      <c r="A16" s="15" t="s">
        <v>9</v>
      </c>
      <c r="B16" s="52" t="s">
        <v>10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1:11" s="13" customFormat="1" ht="24.5">
      <c r="A17" s="14" t="s">
        <v>11</v>
      </c>
      <c r="B17" s="53" t="s">
        <v>12</v>
      </c>
      <c r="C17" s="12"/>
      <c r="D17" s="12"/>
      <c r="E17" s="12"/>
      <c r="F17" s="12"/>
      <c r="G17" s="12"/>
      <c r="H17" s="12"/>
      <c r="I17" s="12"/>
      <c r="J17" s="12"/>
      <c r="K17" s="12"/>
    </row>
    <row r="18" spans="1:11" s="13" customFormat="1" ht="24.5">
      <c r="A18" s="15" t="s">
        <v>13</v>
      </c>
      <c r="B18" s="52" t="s">
        <v>14</v>
      </c>
      <c r="C18" s="12"/>
      <c r="D18" s="12"/>
      <c r="E18" s="12"/>
      <c r="F18" s="12"/>
      <c r="G18" s="12"/>
      <c r="H18" s="12"/>
      <c r="I18" s="12"/>
      <c r="J18" s="12"/>
      <c r="K18" s="12"/>
    </row>
    <row r="19" spans="1:11" s="13" customFormat="1" ht="24.5">
      <c r="A19" s="14" t="s">
        <v>15</v>
      </c>
      <c r="B19" s="53" t="s">
        <v>84</v>
      </c>
      <c r="C19" s="12"/>
      <c r="D19" s="12"/>
      <c r="E19" s="12"/>
      <c r="F19" s="12"/>
      <c r="G19" s="12"/>
      <c r="H19" s="12"/>
      <c r="I19" s="12"/>
      <c r="J19" s="12"/>
      <c r="K19" s="12"/>
    </row>
    <row r="20" spans="1:11" s="13" customFormat="1" ht="24.5">
      <c r="A20" s="15" t="s">
        <v>17</v>
      </c>
      <c r="B20" s="52" t="s">
        <v>85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s="13" customFormat="1" ht="24.5">
      <c r="A21" s="14" t="s">
        <v>19</v>
      </c>
      <c r="B21" s="53" t="s">
        <v>86</v>
      </c>
      <c r="C21" s="12"/>
      <c r="D21" s="12"/>
      <c r="E21" s="12"/>
      <c r="F21" s="12"/>
      <c r="G21" s="12"/>
      <c r="H21" s="12"/>
      <c r="I21" s="12"/>
      <c r="J21" s="12"/>
      <c r="K21" s="12"/>
    </row>
    <row r="22" spans="1:11" s="13" customFormat="1" ht="24.5">
      <c r="A22" s="15" t="s">
        <v>21</v>
      </c>
      <c r="B22" s="52" t="s">
        <v>87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s="13" customFormat="1" ht="24.5">
      <c r="A23" s="14" t="s">
        <v>22</v>
      </c>
      <c r="B23" s="53" t="s">
        <v>88</v>
      </c>
      <c r="C23" s="12"/>
      <c r="D23" s="12"/>
      <c r="E23" s="12"/>
      <c r="F23" s="12"/>
      <c r="G23" s="12"/>
      <c r="H23" s="12"/>
      <c r="I23" s="12"/>
      <c r="J23" s="12"/>
      <c r="K23" s="12"/>
    </row>
    <row r="24" spans="1:11" s="13" customFormat="1" ht="24.5">
      <c r="A24" s="15" t="s">
        <v>24</v>
      </c>
      <c r="B24" s="52" t="s">
        <v>89</v>
      </c>
      <c r="C24" s="12"/>
      <c r="D24" s="12"/>
      <c r="E24" s="12"/>
      <c r="F24" s="12"/>
      <c r="G24" s="12"/>
      <c r="H24" s="12"/>
      <c r="I24" s="12"/>
      <c r="J24" s="12"/>
      <c r="K24" s="12"/>
    </row>
    <row r="25" spans="1:11" s="13" customFormat="1" ht="24.5">
      <c r="A25" s="14" t="s">
        <v>26</v>
      </c>
      <c r="B25" s="53" t="s">
        <v>90</v>
      </c>
      <c r="C25" s="12"/>
      <c r="D25" s="12"/>
      <c r="E25" s="12"/>
      <c r="F25" s="12"/>
      <c r="G25" s="12"/>
      <c r="H25" s="12"/>
      <c r="I25" s="12"/>
      <c r="J25" s="12"/>
      <c r="K25" s="12"/>
    </row>
    <row r="26" spans="1:11" s="13" customFormat="1" ht="24.5">
      <c r="A26" s="15" t="s">
        <v>27</v>
      </c>
      <c r="B26" s="52" t="s">
        <v>91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1:11" s="13" customFormat="1" ht="24.5">
      <c r="A27" s="14" t="s">
        <v>28</v>
      </c>
      <c r="B27" s="53" t="s">
        <v>92</v>
      </c>
      <c r="C27" s="12"/>
      <c r="D27" s="12"/>
      <c r="E27" s="12"/>
      <c r="F27" s="12"/>
      <c r="G27" s="12"/>
      <c r="H27" s="12"/>
      <c r="I27" s="12"/>
      <c r="J27" s="12"/>
      <c r="K27" s="12"/>
    </row>
    <row r="28" spans="1:11" s="13" customFormat="1" ht="24.5">
      <c r="A28" s="15" t="s">
        <v>30</v>
      </c>
      <c r="B28" s="53" t="s">
        <v>96</v>
      </c>
      <c r="C28" s="12"/>
      <c r="D28" s="12"/>
      <c r="E28" s="12"/>
      <c r="F28" s="12"/>
      <c r="G28" s="12"/>
      <c r="H28" s="12"/>
      <c r="I28" s="12"/>
      <c r="J28" s="12"/>
      <c r="K28" s="12"/>
    </row>
    <row r="29" spans="1:11" s="13" customFormat="1" ht="24.5">
      <c r="A29" s="14" t="s">
        <v>32</v>
      </c>
      <c r="B29" s="52" t="s">
        <v>93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1:11" s="13" customFormat="1" ht="24.5">
      <c r="A30" s="15" t="s">
        <v>34</v>
      </c>
      <c r="B30" s="53" t="s">
        <v>94</v>
      </c>
      <c r="C30" s="12"/>
      <c r="D30" s="12"/>
      <c r="E30" s="12"/>
      <c r="F30" s="12"/>
      <c r="G30" s="12"/>
      <c r="H30" s="12"/>
      <c r="I30" s="12"/>
      <c r="J30" s="12"/>
      <c r="K30" s="12"/>
    </row>
    <row r="31" spans="1:11" s="13" customFormat="1" ht="24.5">
      <c r="A31" s="14">
        <v>20</v>
      </c>
      <c r="B31" s="52" t="s">
        <v>95</v>
      </c>
      <c r="C31" s="12"/>
      <c r="D31" s="12"/>
      <c r="E31" s="12"/>
      <c r="F31" s="12"/>
      <c r="G31" s="12"/>
      <c r="H31" s="12"/>
      <c r="I31" s="12"/>
      <c r="J31" s="12"/>
      <c r="K31" s="12"/>
    </row>
  </sheetData>
  <mergeCells count="2">
    <mergeCell ref="A1:B8"/>
    <mergeCell ref="A9:B9"/>
  </mergeCells>
  <phoneticPr fontId="19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CFB4-EF20-4C41-8765-71E14B115B12}">
  <sheetPr>
    <tabColor theme="8" tint="0.79998168889431442"/>
  </sheetPr>
  <dimension ref="A1:K25"/>
  <sheetViews>
    <sheetView showGridLines="0" view="pageBreakPreview" zoomScaleNormal="112" zoomScaleSheetLayoutView="100" workbookViewId="0">
      <selection activeCell="F14" sqref="F14"/>
    </sheetView>
  </sheetViews>
  <sheetFormatPr defaultColWidth="9" defaultRowHeight="19"/>
  <cols>
    <col min="1" max="1" width="22.81640625" style="34" customWidth="1"/>
    <col min="2" max="4" width="10.81640625" style="34" customWidth="1"/>
    <col min="5" max="16384" width="9" style="34"/>
  </cols>
  <sheetData>
    <row r="1" spans="1:11" ht="21" customHeight="1"/>
    <row r="2" spans="1:11" ht="21" customHeight="1"/>
    <row r="3" spans="1:11" ht="21" customHeight="1"/>
    <row r="4" spans="1:11" s="36" customFormat="1" ht="44.15" customHeight="1">
      <c r="A4" s="61" t="s">
        <v>18</v>
      </c>
      <c r="B4" s="61"/>
      <c r="C4" s="61"/>
      <c r="D4" s="61"/>
    </row>
    <row r="5" spans="1:11" ht="21" customHeight="1">
      <c r="A5" s="37"/>
      <c r="B5" s="38"/>
      <c r="C5" s="38"/>
    </row>
    <row r="6" spans="1:11" ht="35" customHeight="1">
      <c r="A6" s="62" t="s">
        <v>75</v>
      </c>
      <c r="B6" s="64" t="s">
        <v>76</v>
      </c>
      <c r="C6" s="65"/>
      <c r="D6" s="66" t="s">
        <v>39</v>
      </c>
    </row>
    <row r="7" spans="1:11" ht="13.5" customHeight="1">
      <c r="A7" s="63"/>
      <c r="B7" s="39" t="s">
        <v>77</v>
      </c>
      <c r="C7" s="39" t="s">
        <v>78</v>
      </c>
      <c r="D7" s="67"/>
      <c r="H7" s="51"/>
      <c r="I7" s="39" t="s">
        <v>77</v>
      </c>
      <c r="J7" s="39" t="s">
        <v>78</v>
      </c>
      <c r="K7" s="41" t="s">
        <v>39</v>
      </c>
    </row>
    <row r="8" spans="1:11" ht="21" customHeight="1">
      <c r="A8" s="40" t="s">
        <v>79</v>
      </c>
      <c r="B8" s="23">
        <v>7851</v>
      </c>
      <c r="C8" s="23">
        <v>7319</v>
      </c>
      <c r="D8" s="23">
        <v>15170</v>
      </c>
      <c r="H8" s="40" t="s">
        <v>79</v>
      </c>
      <c r="I8" s="23">
        <v>7851</v>
      </c>
      <c r="J8" s="23">
        <v>7319</v>
      </c>
      <c r="K8" s="23">
        <v>15170</v>
      </c>
    </row>
    <row r="9" spans="1:11" ht="21" customHeight="1">
      <c r="A9" s="40" t="s">
        <v>80</v>
      </c>
      <c r="B9" s="24">
        <v>6108</v>
      </c>
      <c r="C9" s="24">
        <v>4692</v>
      </c>
      <c r="D9" s="24">
        <v>10800</v>
      </c>
      <c r="H9" s="40" t="s">
        <v>80</v>
      </c>
      <c r="I9" s="24">
        <v>6108</v>
      </c>
      <c r="J9" s="24">
        <v>4692</v>
      </c>
      <c r="K9" s="24">
        <v>10800</v>
      </c>
    </row>
    <row r="10" spans="1:11" ht="21" customHeight="1">
      <c r="A10" s="41" t="s">
        <v>39</v>
      </c>
      <c r="B10" s="25">
        <v>13959</v>
      </c>
      <c r="C10" s="25">
        <v>12011</v>
      </c>
      <c r="D10" s="25">
        <v>25970</v>
      </c>
      <c r="H10" s="41" t="s">
        <v>39</v>
      </c>
      <c r="I10" s="25">
        <v>13959</v>
      </c>
      <c r="J10" s="25">
        <v>12011</v>
      </c>
      <c r="K10" s="25">
        <v>25970</v>
      </c>
    </row>
    <row r="11" spans="1:11" customFormat="1" ht="14.5">
      <c r="A11" s="68" t="s">
        <v>53</v>
      </c>
      <c r="B11" s="68"/>
    </row>
    <row r="12" spans="1:11">
      <c r="B12" s="7"/>
      <c r="C12" s="7"/>
      <c r="D12" s="7"/>
    </row>
    <row r="13" spans="1:11">
      <c r="B13" s="7"/>
      <c r="C13" s="7"/>
      <c r="D13" s="7"/>
    </row>
    <row r="14" spans="1:11">
      <c r="B14" s="7"/>
      <c r="C14" s="7"/>
      <c r="D14" s="7"/>
    </row>
    <row r="15" spans="1:11">
      <c r="B15" s="7"/>
      <c r="C15" s="7"/>
      <c r="D15" s="7"/>
    </row>
    <row r="16" spans="1:11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9D78F-C269-4471-89F3-21386DFB8E50}">
  <sheetPr>
    <tabColor theme="8" tint="0.79998168889431442"/>
  </sheetPr>
  <dimension ref="A1:K25"/>
  <sheetViews>
    <sheetView showGridLines="0" view="pageBreakPreview" zoomScaleNormal="112" zoomScaleSheetLayoutView="100" workbookViewId="0">
      <selection activeCell="O4" sqref="O4"/>
    </sheetView>
  </sheetViews>
  <sheetFormatPr defaultColWidth="9" defaultRowHeight="19"/>
  <cols>
    <col min="1" max="1" width="22.81640625" style="34" customWidth="1"/>
    <col min="2" max="4" width="10.81640625" style="34" customWidth="1"/>
    <col min="5" max="16384" width="9" style="34"/>
  </cols>
  <sheetData>
    <row r="1" spans="1:11" ht="21" customHeight="1"/>
    <row r="2" spans="1:11" ht="21" customHeight="1"/>
    <row r="3" spans="1:11" ht="21" customHeight="1"/>
    <row r="4" spans="1:11" s="36" customFormat="1" ht="44.15" customHeight="1">
      <c r="A4" s="61" t="s">
        <v>20</v>
      </c>
      <c r="B4" s="61"/>
      <c r="C4" s="61"/>
      <c r="D4" s="61"/>
    </row>
    <row r="5" spans="1:11" ht="21" customHeight="1">
      <c r="A5" s="37"/>
      <c r="B5" s="38"/>
      <c r="C5" s="38"/>
    </row>
    <row r="6" spans="1:11" ht="35" customHeight="1">
      <c r="A6" s="62" t="s">
        <v>75</v>
      </c>
      <c r="B6" s="64" t="s">
        <v>76</v>
      </c>
      <c r="C6" s="65"/>
      <c r="D6" s="66" t="s">
        <v>39</v>
      </c>
    </row>
    <row r="7" spans="1:11" ht="13.5" customHeight="1">
      <c r="A7" s="63"/>
      <c r="B7" s="39" t="s">
        <v>77</v>
      </c>
      <c r="C7" s="39" t="s">
        <v>78</v>
      </c>
      <c r="D7" s="67"/>
      <c r="H7" s="51"/>
      <c r="I7" s="39" t="s">
        <v>77</v>
      </c>
      <c r="J7" s="39" t="s">
        <v>78</v>
      </c>
      <c r="K7" s="50" t="s">
        <v>39</v>
      </c>
    </row>
    <row r="8" spans="1:11" ht="21" customHeight="1">
      <c r="A8" s="40" t="s">
        <v>79</v>
      </c>
      <c r="B8" s="23">
        <v>37898</v>
      </c>
      <c r="C8" s="23">
        <v>13361</v>
      </c>
      <c r="D8" s="23">
        <v>51259</v>
      </c>
      <c r="H8" s="40" t="s">
        <v>79</v>
      </c>
      <c r="I8" s="23">
        <v>37898</v>
      </c>
      <c r="J8" s="23">
        <v>13361</v>
      </c>
      <c r="K8" s="23">
        <v>51259</v>
      </c>
    </row>
    <row r="9" spans="1:11" ht="21" customHeight="1">
      <c r="A9" s="40" t="s">
        <v>80</v>
      </c>
      <c r="B9" s="24">
        <v>56123</v>
      </c>
      <c r="C9" s="24">
        <v>105728</v>
      </c>
      <c r="D9" s="24">
        <v>161851</v>
      </c>
      <c r="H9" s="40" t="s">
        <v>80</v>
      </c>
      <c r="I9" s="24">
        <v>56123</v>
      </c>
      <c r="J9" s="24">
        <v>105728</v>
      </c>
      <c r="K9" s="24">
        <v>161851</v>
      </c>
    </row>
    <row r="10" spans="1:11" ht="21" customHeight="1">
      <c r="A10" s="41" t="s">
        <v>39</v>
      </c>
      <c r="B10" s="25">
        <v>94021</v>
      </c>
      <c r="C10" s="25">
        <v>119089</v>
      </c>
      <c r="D10" s="25">
        <v>213110</v>
      </c>
      <c r="H10" s="41" t="s">
        <v>39</v>
      </c>
      <c r="I10" s="25">
        <v>94021</v>
      </c>
      <c r="J10" s="25">
        <v>119089</v>
      </c>
      <c r="K10" s="25">
        <v>213110</v>
      </c>
    </row>
    <row r="11" spans="1:11" customFormat="1" ht="14.5">
      <c r="A11" s="68" t="s">
        <v>53</v>
      </c>
      <c r="B11" s="68"/>
    </row>
    <row r="12" spans="1:11">
      <c r="B12" s="7"/>
      <c r="C12" s="7"/>
      <c r="D12" s="7"/>
    </row>
    <row r="13" spans="1:11">
      <c r="B13" s="7"/>
      <c r="C13" s="7"/>
      <c r="D13" s="7"/>
    </row>
    <row r="14" spans="1:11">
      <c r="B14" s="7"/>
      <c r="C14" s="7"/>
      <c r="D14" s="7"/>
    </row>
    <row r="15" spans="1:11">
      <c r="B15" s="7"/>
      <c r="C15" s="7"/>
      <c r="D15" s="7"/>
    </row>
    <row r="16" spans="1:11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FD130-B609-4E8D-B322-B18C4785D002}">
  <sheetPr>
    <tabColor theme="8" tint="0.79998168889431442"/>
  </sheetPr>
  <dimension ref="A1:J25"/>
  <sheetViews>
    <sheetView showGridLines="0" view="pageBreakPreview" zoomScaleNormal="112" zoomScaleSheetLayoutView="100" workbookViewId="0">
      <selection activeCell="F15" sqref="F15"/>
    </sheetView>
  </sheetViews>
  <sheetFormatPr defaultColWidth="9" defaultRowHeight="19"/>
  <cols>
    <col min="1" max="1" width="22.81640625" style="34" customWidth="1"/>
    <col min="2" max="4" width="10.81640625" style="34" customWidth="1"/>
    <col min="5" max="16384" width="9" style="34"/>
  </cols>
  <sheetData>
    <row r="1" spans="1:10" ht="21" customHeight="1"/>
    <row r="2" spans="1:10" ht="21" customHeight="1"/>
    <row r="3" spans="1:10" ht="21" customHeight="1"/>
    <row r="4" spans="1:10" s="36" customFormat="1" ht="44.15" customHeight="1">
      <c r="A4" s="61" t="s">
        <v>83</v>
      </c>
      <c r="B4" s="61"/>
      <c r="C4" s="61"/>
      <c r="D4" s="61"/>
    </row>
    <row r="5" spans="1:10" ht="21" customHeight="1">
      <c r="A5" s="37"/>
      <c r="B5" s="38"/>
      <c r="C5" s="38"/>
    </row>
    <row r="6" spans="1:10" ht="35" customHeight="1">
      <c r="A6" s="62" t="s">
        <v>75</v>
      </c>
      <c r="B6" s="64" t="s">
        <v>76</v>
      </c>
      <c r="C6" s="65"/>
      <c r="D6" s="66" t="s">
        <v>39</v>
      </c>
    </row>
    <row r="7" spans="1:10" ht="13.5" customHeight="1">
      <c r="A7" s="63"/>
      <c r="B7" s="39" t="s">
        <v>77</v>
      </c>
      <c r="C7" s="39" t="s">
        <v>78</v>
      </c>
      <c r="D7" s="67"/>
    </row>
    <row r="8" spans="1:10" ht="21" customHeight="1">
      <c r="A8" s="40" t="s">
        <v>79</v>
      </c>
      <c r="B8" s="23">
        <v>0</v>
      </c>
      <c r="C8" s="23">
        <v>0</v>
      </c>
      <c r="D8" s="23">
        <v>0</v>
      </c>
    </row>
    <row r="9" spans="1:10" ht="21" customHeight="1">
      <c r="A9" s="40" t="s">
        <v>80</v>
      </c>
      <c r="B9" s="24">
        <v>1392</v>
      </c>
      <c r="C9" s="24">
        <v>3605</v>
      </c>
      <c r="D9" s="24">
        <v>4997</v>
      </c>
      <c r="G9" s="51"/>
      <c r="H9" s="39" t="s">
        <v>77</v>
      </c>
      <c r="I9" s="39" t="s">
        <v>78</v>
      </c>
      <c r="J9" s="50" t="s">
        <v>39</v>
      </c>
    </row>
    <row r="10" spans="1:10" ht="21" customHeight="1">
      <c r="A10" s="41" t="s">
        <v>39</v>
      </c>
      <c r="B10" s="25">
        <v>1392</v>
      </c>
      <c r="C10" s="25">
        <v>3605</v>
      </c>
      <c r="D10" s="25">
        <v>4997</v>
      </c>
      <c r="G10" s="41" t="s">
        <v>39</v>
      </c>
      <c r="H10" s="25">
        <v>1392</v>
      </c>
      <c r="I10" s="25">
        <v>3605</v>
      </c>
      <c r="J10" s="25">
        <v>4997</v>
      </c>
    </row>
    <row r="11" spans="1:10" customFormat="1" ht="14.5">
      <c r="A11" s="68" t="s">
        <v>53</v>
      </c>
      <c r="B11" s="68"/>
    </row>
    <row r="12" spans="1:10">
      <c r="B12" s="7"/>
      <c r="C12" s="7"/>
      <c r="D12" s="7"/>
    </row>
    <row r="13" spans="1:10">
      <c r="B13" s="7"/>
      <c r="C13" s="7"/>
      <c r="D13" s="7"/>
    </row>
    <row r="14" spans="1:10">
      <c r="B14" s="7"/>
      <c r="C14" s="7"/>
      <c r="D14" s="7"/>
    </row>
    <row r="15" spans="1:10">
      <c r="B15" s="7"/>
      <c r="C15" s="7"/>
      <c r="D15" s="7"/>
    </row>
    <row r="16" spans="1:10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EC90B-9631-43F2-A15C-114525C9E293}">
  <sheetPr>
    <tabColor theme="8" tint="0.79998168889431442"/>
  </sheetPr>
  <dimension ref="A1:J25"/>
  <sheetViews>
    <sheetView showGridLines="0" view="pageBreakPreview" zoomScaleNormal="112" zoomScaleSheetLayoutView="100" workbookViewId="0">
      <selection activeCell="G7" sqref="G7:J10"/>
    </sheetView>
  </sheetViews>
  <sheetFormatPr defaultColWidth="9" defaultRowHeight="19"/>
  <cols>
    <col min="1" max="1" width="22.81640625" style="34" customWidth="1"/>
    <col min="2" max="4" width="10.81640625" style="34" customWidth="1"/>
    <col min="5" max="16384" width="9" style="34"/>
  </cols>
  <sheetData>
    <row r="1" spans="1:10" ht="21" customHeight="1"/>
    <row r="2" spans="1:10" ht="21" customHeight="1"/>
    <row r="3" spans="1:10" ht="21" customHeight="1"/>
    <row r="4" spans="1:10" s="36" customFormat="1" ht="44.15" customHeight="1">
      <c r="A4" s="61" t="s">
        <v>23</v>
      </c>
      <c r="B4" s="61"/>
      <c r="C4" s="61"/>
      <c r="D4" s="61"/>
    </row>
    <row r="5" spans="1:10" ht="21" customHeight="1">
      <c r="A5" s="37"/>
      <c r="B5" s="38"/>
      <c r="C5" s="38"/>
    </row>
    <row r="6" spans="1:10" ht="35" customHeight="1">
      <c r="A6" s="62" t="s">
        <v>75</v>
      </c>
      <c r="B6" s="64" t="s">
        <v>76</v>
      </c>
      <c r="C6" s="65"/>
      <c r="D6" s="66" t="s">
        <v>39</v>
      </c>
    </row>
    <row r="7" spans="1:10" ht="13.5" customHeight="1">
      <c r="A7" s="63"/>
      <c r="B7" s="39" t="s">
        <v>77</v>
      </c>
      <c r="C7" s="39" t="s">
        <v>78</v>
      </c>
      <c r="D7" s="67"/>
      <c r="G7" s="51"/>
      <c r="H7" s="39" t="s">
        <v>77</v>
      </c>
      <c r="I7" s="39" t="s">
        <v>78</v>
      </c>
      <c r="J7" s="50" t="s">
        <v>39</v>
      </c>
    </row>
    <row r="8" spans="1:10" ht="21" customHeight="1">
      <c r="A8" s="40" t="s">
        <v>79</v>
      </c>
      <c r="B8" s="23">
        <v>7926</v>
      </c>
      <c r="C8" s="23">
        <v>20127</v>
      </c>
      <c r="D8" s="23">
        <v>28053</v>
      </c>
      <c r="G8" s="40" t="s">
        <v>79</v>
      </c>
      <c r="H8" s="23">
        <v>7926</v>
      </c>
      <c r="I8" s="23">
        <v>20127</v>
      </c>
      <c r="J8" s="23">
        <v>28053</v>
      </c>
    </row>
    <row r="9" spans="1:10" ht="21" customHeight="1">
      <c r="A9" s="40" t="s">
        <v>80</v>
      </c>
      <c r="B9" s="24">
        <v>7372</v>
      </c>
      <c r="C9" s="24">
        <v>1385</v>
      </c>
      <c r="D9" s="24">
        <v>8757</v>
      </c>
      <c r="G9" s="40" t="s">
        <v>80</v>
      </c>
      <c r="H9" s="24">
        <v>7372</v>
      </c>
      <c r="I9" s="24">
        <v>1385</v>
      </c>
      <c r="J9" s="24">
        <v>8757</v>
      </c>
    </row>
    <row r="10" spans="1:10" ht="21" customHeight="1">
      <c r="A10" s="41" t="s">
        <v>39</v>
      </c>
      <c r="B10" s="25">
        <v>15298</v>
      </c>
      <c r="C10" s="25">
        <v>21512</v>
      </c>
      <c r="D10" s="25">
        <v>36810</v>
      </c>
      <c r="G10" s="41" t="s">
        <v>39</v>
      </c>
      <c r="H10" s="25">
        <v>15298</v>
      </c>
      <c r="I10" s="25">
        <v>21512</v>
      </c>
      <c r="J10" s="25">
        <v>36810</v>
      </c>
    </row>
    <row r="11" spans="1:10" customFormat="1" ht="14.5">
      <c r="A11" s="68" t="s">
        <v>53</v>
      </c>
      <c r="B11" s="68"/>
    </row>
    <row r="12" spans="1:10">
      <c r="B12" s="7"/>
      <c r="C12" s="7"/>
      <c r="D12" s="7"/>
    </row>
    <row r="13" spans="1:10">
      <c r="B13" s="7"/>
      <c r="C13" s="7"/>
      <c r="D13" s="7"/>
    </row>
    <row r="14" spans="1:10">
      <c r="B14" s="7"/>
      <c r="C14" s="7"/>
      <c r="D14" s="7"/>
    </row>
    <row r="15" spans="1:10">
      <c r="B15" s="7"/>
      <c r="C15" s="7"/>
      <c r="D15" s="7"/>
    </row>
    <row r="16" spans="1:10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F344-76A2-471A-95CD-187E81E66339}">
  <sheetPr>
    <tabColor theme="8" tint="0.79998168889431442"/>
  </sheetPr>
  <dimension ref="A1:J25"/>
  <sheetViews>
    <sheetView showGridLines="0" view="pageBreakPreview" zoomScaleNormal="112" zoomScaleSheetLayoutView="100" workbookViewId="0">
      <selection activeCell="G6" sqref="G6:J9"/>
    </sheetView>
  </sheetViews>
  <sheetFormatPr defaultColWidth="9" defaultRowHeight="19"/>
  <cols>
    <col min="1" max="1" width="22.81640625" style="34" customWidth="1"/>
    <col min="2" max="4" width="10.81640625" style="34" customWidth="1"/>
    <col min="5" max="16384" width="9" style="34"/>
  </cols>
  <sheetData>
    <row r="1" spans="1:10" ht="21" customHeight="1"/>
    <row r="2" spans="1:10" ht="21" customHeight="1"/>
    <row r="3" spans="1:10" ht="21" customHeight="1"/>
    <row r="4" spans="1:10" s="36" customFormat="1" ht="44.15" customHeight="1">
      <c r="A4" s="61" t="s">
        <v>25</v>
      </c>
      <c r="B4" s="61"/>
      <c r="C4" s="61"/>
      <c r="D4" s="61"/>
    </row>
    <row r="5" spans="1:10" ht="21" customHeight="1">
      <c r="A5" s="37"/>
      <c r="B5" s="38"/>
      <c r="C5" s="38"/>
    </row>
    <row r="6" spans="1:10" ht="35" customHeight="1">
      <c r="A6" s="62" t="s">
        <v>75</v>
      </c>
      <c r="B6" s="64" t="s">
        <v>76</v>
      </c>
      <c r="C6" s="65"/>
      <c r="D6" s="66" t="s">
        <v>39</v>
      </c>
      <c r="G6" s="51"/>
      <c r="H6" s="39" t="s">
        <v>77</v>
      </c>
      <c r="I6" s="39" t="s">
        <v>78</v>
      </c>
      <c r="J6" s="50" t="s">
        <v>39</v>
      </c>
    </row>
    <row r="7" spans="1:10" ht="13.5" customHeight="1">
      <c r="A7" s="63"/>
      <c r="B7" s="39" t="s">
        <v>77</v>
      </c>
      <c r="C7" s="39" t="s">
        <v>78</v>
      </c>
      <c r="D7" s="67"/>
      <c r="G7" s="40" t="s">
        <v>79</v>
      </c>
      <c r="H7" s="23">
        <v>80776</v>
      </c>
      <c r="I7" s="23">
        <v>11810</v>
      </c>
      <c r="J7" s="23">
        <v>92586</v>
      </c>
    </row>
    <row r="8" spans="1:10" ht="21" customHeight="1">
      <c r="A8" s="40" t="s">
        <v>79</v>
      </c>
      <c r="B8" s="23">
        <v>80776</v>
      </c>
      <c r="C8" s="23">
        <v>11810</v>
      </c>
      <c r="D8" s="23">
        <v>92586</v>
      </c>
      <c r="G8" s="40" t="s">
        <v>80</v>
      </c>
      <c r="H8" s="24">
        <v>48838</v>
      </c>
      <c r="I8" s="24">
        <v>12264</v>
      </c>
      <c r="J8" s="24">
        <v>61102</v>
      </c>
    </row>
    <row r="9" spans="1:10" ht="21" customHeight="1">
      <c r="A9" s="40" t="s">
        <v>80</v>
      </c>
      <c r="B9" s="24">
        <v>48838</v>
      </c>
      <c r="C9" s="24">
        <v>12264</v>
      </c>
      <c r="D9" s="24">
        <v>61102</v>
      </c>
      <c r="G9" s="41" t="s">
        <v>39</v>
      </c>
      <c r="H9" s="25">
        <v>129614</v>
      </c>
      <c r="I9" s="25">
        <v>24074</v>
      </c>
      <c r="J9" s="25">
        <v>153688</v>
      </c>
    </row>
    <row r="10" spans="1:10" ht="21" customHeight="1">
      <c r="A10" s="41" t="s">
        <v>39</v>
      </c>
      <c r="B10" s="25">
        <v>129614</v>
      </c>
      <c r="C10" s="25">
        <v>24074</v>
      </c>
      <c r="D10" s="25">
        <v>153688</v>
      </c>
    </row>
    <row r="11" spans="1:10" customFormat="1" ht="14.5">
      <c r="A11" s="68" t="s">
        <v>53</v>
      </c>
      <c r="B11" s="68"/>
    </row>
    <row r="12" spans="1:10">
      <c r="B12" s="7"/>
      <c r="C12" s="7"/>
      <c r="D12" s="7"/>
    </row>
    <row r="13" spans="1:10">
      <c r="B13" s="7"/>
      <c r="C13" s="7"/>
      <c r="D13" s="7"/>
    </row>
    <row r="14" spans="1:10">
      <c r="B14" s="7"/>
      <c r="C14" s="7"/>
      <c r="D14" s="7"/>
    </row>
    <row r="15" spans="1:10">
      <c r="B15" s="7"/>
      <c r="C15" s="7"/>
      <c r="D15" s="7"/>
    </row>
    <row r="16" spans="1:10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008D4-B3B5-46CD-9693-9FB75C5CD9C2}">
  <sheetPr>
    <tabColor theme="8" tint="0.79998168889431442"/>
  </sheetPr>
  <dimension ref="A1:I25"/>
  <sheetViews>
    <sheetView showGridLines="0" tabSelected="1" view="pageBreakPreview" zoomScaleNormal="112" zoomScaleSheetLayoutView="100" workbookViewId="0">
      <selection activeCell="D10" sqref="D10"/>
    </sheetView>
  </sheetViews>
  <sheetFormatPr defaultColWidth="9" defaultRowHeight="19"/>
  <cols>
    <col min="1" max="1" width="22.81640625" style="34" customWidth="1"/>
    <col min="2" max="4" width="10.81640625" style="34" customWidth="1"/>
    <col min="5" max="5" width="9" style="34"/>
    <col min="6" max="8" width="13.6328125" style="34" customWidth="1"/>
    <col min="9" max="9" width="10.81640625" style="34" bestFit="1" customWidth="1"/>
    <col min="10" max="10" width="12.26953125" style="34" bestFit="1" customWidth="1"/>
    <col min="11" max="11" width="12.1796875" style="34" bestFit="1" customWidth="1"/>
    <col min="12" max="12" width="12.36328125" style="34" bestFit="1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61" t="s">
        <v>81</v>
      </c>
      <c r="B4" s="61"/>
      <c r="C4" s="61"/>
      <c r="D4" s="61"/>
    </row>
    <row r="5" spans="1:9" ht="21" customHeight="1">
      <c r="A5" s="37"/>
      <c r="B5" s="38"/>
      <c r="C5" s="38"/>
    </row>
    <row r="6" spans="1:9" ht="35" customHeight="1">
      <c r="A6" s="62" t="s">
        <v>75</v>
      </c>
      <c r="B6" s="64" t="s">
        <v>76</v>
      </c>
      <c r="C6" s="65"/>
      <c r="D6" s="66" t="s">
        <v>39</v>
      </c>
    </row>
    <row r="7" spans="1:9" ht="13.5" customHeight="1">
      <c r="A7" s="63"/>
      <c r="B7" s="39" t="s">
        <v>77</v>
      </c>
      <c r="C7" s="39" t="s">
        <v>78</v>
      </c>
      <c r="D7" s="67"/>
    </row>
    <row r="8" spans="1:9" ht="21" customHeight="1">
      <c r="A8" s="40" t="s">
        <v>79</v>
      </c>
      <c r="B8" s="31">
        <v>9.0132161693365447</v>
      </c>
      <c r="C8" s="31">
        <v>12.427479541643079</v>
      </c>
      <c r="D8" s="31">
        <v>21.440695710979625</v>
      </c>
      <c r="F8" s="43"/>
      <c r="G8" s="44"/>
      <c r="H8" s="43"/>
      <c r="I8" s="45"/>
    </row>
    <row r="9" spans="1:9" ht="21" customHeight="1">
      <c r="A9" s="40" t="s">
        <v>80</v>
      </c>
      <c r="B9" s="33">
        <v>5.3734517834771314</v>
      </c>
      <c r="C9" s="33">
        <v>6.8033062365183401</v>
      </c>
      <c r="D9" s="33">
        <v>12.176758019995471</v>
      </c>
      <c r="F9" s="43"/>
      <c r="G9" s="44"/>
      <c r="H9" s="42"/>
      <c r="I9" s="45"/>
    </row>
    <row r="10" spans="1:9" ht="21" customHeight="1">
      <c r="A10" s="41" t="s">
        <v>39</v>
      </c>
      <c r="B10" s="30">
        <v>14.386667952813676</v>
      </c>
      <c r="C10" s="30">
        <v>19.230785778161419</v>
      </c>
      <c r="D10" s="30">
        <v>33.617453730975093</v>
      </c>
      <c r="F10" s="43"/>
      <c r="G10" s="42"/>
      <c r="H10" s="44"/>
      <c r="I10" s="45"/>
    </row>
    <row r="11" spans="1:9" customFormat="1" ht="14.5">
      <c r="A11" s="68" t="s">
        <v>74</v>
      </c>
      <c r="B11" s="68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1D9DD-89E3-4465-BF32-9C287F02BB09}">
  <sheetPr>
    <tabColor theme="8" tint="0.79998168889431442"/>
  </sheetPr>
  <dimension ref="A1:I25"/>
  <sheetViews>
    <sheetView showGridLines="0" view="pageBreakPreview" zoomScaleNormal="112" zoomScaleSheetLayoutView="100" workbookViewId="0">
      <selection activeCell="I16" sqref="I16"/>
    </sheetView>
  </sheetViews>
  <sheetFormatPr defaultColWidth="9" defaultRowHeight="19"/>
  <cols>
    <col min="1" max="1" width="22.81640625" style="34" customWidth="1"/>
    <col min="2" max="4" width="10.81640625" style="34" customWidth="1"/>
    <col min="5" max="5" width="9" style="34"/>
    <col min="6" max="6" width="9.90625" style="34" bestFit="1" customWidth="1"/>
    <col min="7" max="7" width="9.7265625" style="34" bestFit="1" customWidth="1"/>
    <col min="8" max="8" width="9.90625" style="34" bestFit="1" customWidth="1"/>
    <col min="9" max="9" width="8" style="34" bestFit="1" customWidth="1"/>
    <col min="10" max="12" width="12.36328125" style="34" bestFit="1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61" t="s">
        <v>82</v>
      </c>
      <c r="B4" s="61"/>
      <c r="C4" s="61"/>
      <c r="D4" s="61"/>
    </row>
    <row r="5" spans="1:9" ht="21" customHeight="1">
      <c r="A5" s="37"/>
      <c r="B5" s="38"/>
      <c r="C5" s="38"/>
    </row>
    <row r="6" spans="1:9" ht="35" customHeight="1">
      <c r="A6" s="62" t="s">
        <v>75</v>
      </c>
      <c r="B6" s="64" t="s">
        <v>76</v>
      </c>
      <c r="C6" s="65"/>
      <c r="D6" s="66" t="s">
        <v>39</v>
      </c>
    </row>
    <row r="7" spans="1:9" ht="13.5" customHeight="1">
      <c r="A7" s="63"/>
      <c r="B7" s="39" t="s">
        <v>77</v>
      </c>
      <c r="C7" s="39" t="s">
        <v>78</v>
      </c>
      <c r="D7" s="67"/>
    </row>
    <row r="8" spans="1:9" ht="21" customHeight="1">
      <c r="A8" s="40" t="s">
        <v>79</v>
      </c>
      <c r="B8" s="31">
        <v>2.329484812373217</v>
      </c>
      <c r="C8" s="31">
        <v>2.1716341028862023</v>
      </c>
      <c r="D8" s="31">
        <v>4.5011189152594193</v>
      </c>
      <c r="F8" s="43"/>
      <c r="G8" s="44"/>
      <c r="H8" s="43"/>
      <c r="I8" s="45"/>
    </row>
    <row r="9" spans="1:9" ht="21" customHeight="1">
      <c r="A9" s="40" t="s">
        <v>80</v>
      </c>
      <c r="B9" s="33">
        <v>1.8123160405012875</v>
      </c>
      <c r="C9" s="33">
        <v>1.3921720468290835</v>
      </c>
      <c r="D9" s="33">
        <v>3.2044880873303709</v>
      </c>
      <c r="F9" s="43"/>
      <c r="G9" s="44"/>
      <c r="H9" s="42"/>
      <c r="I9" s="45"/>
    </row>
    <row r="10" spans="1:9" ht="21" customHeight="1">
      <c r="A10" s="41" t="s">
        <v>39</v>
      </c>
      <c r="B10" s="30">
        <v>4.1418008528745043</v>
      </c>
      <c r="C10" s="30">
        <v>3.5638061497152855</v>
      </c>
      <c r="D10" s="30">
        <v>7.7056070025897903</v>
      </c>
      <c r="F10" s="43"/>
      <c r="G10" s="42"/>
      <c r="H10" s="44"/>
      <c r="I10" s="45"/>
    </row>
    <row r="11" spans="1:9" customFormat="1" ht="14.5">
      <c r="A11" s="68" t="s">
        <v>74</v>
      </c>
      <c r="B11" s="68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B8110-8B26-4774-9EA9-BE4F6E8F36C8}">
  <sheetPr>
    <tabColor theme="8" tint="0.79998168889431442"/>
  </sheetPr>
  <dimension ref="A1:I25"/>
  <sheetViews>
    <sheetView showGridLines="0" view="pageBreakPreview" zoomScaleNormal="112" zoomScaleSheetLayoutView="100" workbookViewId="0">
      <selection activeCell="B8" sqref="B8:D10"/>
    </sheetView>
  </sheetViews>
  <sheetFormatPr defaultColWidth="9" defaultRowHeight="19"/>
  <cols>
    <col min="1" max="1" width="22.81640625" style="34" customWidth="1"/>
    <col min="2" max="4" width="10.81640625" style="34" customWidth="1"/>
    <col min="5" max="5" width="9" style="34"/>
    <col min="6" max="6" width="11.36328125" style="34" customWidth="1"/>
    <col min="7" max="7" width="9.7265625" style="34" bestFit="1" customWidth="1"/>
    <col min="8" max="12" width="11.36328125" style="34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61" t="s">
        <v>29</v>
      </c>
      <c r="B4" s="61"/>
      <c r="C4" s="61"/>
      <c r="D4" s="61"/>
    </row>
    <row r="5" spans="1:9" ht="21" customHeight="1">
      <c r="A5" s="37"/>
      <c r="B5" s="38"/>
      <c r="C5" s="38"/>
    </row>
    <row r="6" spans="1:9" ht="35" customHeight="1">
      <c r="A6" s="62" t="s">
        <v>75</v>
      </c>
      <c r="B6" s="64" t="s">
        <v>76</v>
      </c>
      <c r="C6" s="65"/>
      <c r="D6" s="66" t="s">
        <v>39</v>
      </c>
    </row>
    <row r="7" spans="1:9" ht="13.5" customHeight="1">
      <c r="A7" s="63"/>
      <c r="B7" s="39" t="s">
        <v>77</v>
      </c>
      <c r="C7" s="39" t="s">
        <v>78</v>
      </c>
      <c r="D7" s="67"/>
    </row>
    <row r="8" spans="1:9" ht="21" customHeight="1">
      <c r="A8" s="40" t="s">
        <v>79</v>
      </c>
      <c r="B8" s="31">
        <v>11.244786067930223</v>
      </c>
      <c r="C8" s="31">
        <v>3.964367160631582</v>
      </c>
      <c r="D8" s="31">
        <v>15.209153228561805</v>
      </c>
      <c r="F8" s="43"/>
      <c r="G8" s="44"/>
      <c r="H8" s="43"/>
      <c r="I8" s="45"/>
    </row>
    <row r="9" spans="1:9" ht="21" customHeight="1">
      <c r="A9" s="40" t="s">
        <v>80</v>
      </c>
      <c r="B9" s="33">
        <v>16.652359715300225</v>
      </c>
      <c r="C9" s="33">
        <v>31.370751527524579</v>
      </c>
      <c r="D9" s="33">
        <v>48.023111242824804</v>
      </c>
      <c r="F9" s="43"/>
      <c r="G9" s="44"/>
      <c r="H9" s="42"/>
      <c r="I9" s="45"/>
    </row>
    <row r="10" spans="1:9" ht="21" customHeight="1">
      <c r="A10" s="41" t="s">
        <v>39</v>
      </c>
      <c r="B10" s="30">
        <v>27.897145783230442</v>
      </c>
      <c r="C10" s="30">
        <v>35.335118688156165</v>
      </c>
      <c r="D10" s="30">
        <v>63.232264471386607</v>
      </c>
      <c r="F10" s="43"/>
      <c r="G10" s="42"/>
      <c r="H10" s="44"/>
      <c r="I10" s="45"/>
    </row>
    <row r="11" spans="1:9" customFormat="1" ht="14.5">
      <c r="A11" s="68" t="s">
        <v>74</v>
      </c>
      <c r="B11" s="68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4A5C5-08A8-484C-BD72-08230971CAED}">
  <sheetPr>
    <tabColor theme="8" tint="0.79998168889431442"/>
  </sheetPr>
  <dimension ref="A1:I25"/>
  <sheetViews>
    <sheetView showGridLines="0" view="pageBreakPreview" zoomScaleNormal="112" zoomScaleSheetLayoutView="100" workbookViewId="0">
      <selection activeCell="B8" sqref="B8:D10"/>
    </sheetView>
  </sheetViews>
  <sheetFormatPr defaultColWidth="9" defaultRowHeight="19"/>
  <cols>
    <col min="1" max="1" width="22.81640625" style="34" customWidth="1"/>
    <col min="2" max="4" width="10.81640625" style="34" customWidth="1"/>
    <col min="5" max="5" width="9" style="34"/>
    <col min="6" max="6" width="11.36328125" style="34" customWidth="1"/>
    <col min="7" max="7" width="9.7265625" style="34" bestFit="1" customWidth="1"/>
    <col min="8" max="12" width="11.36328125" style="34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61" t="s">
        <v>97</v>
      </c>
      <c r="B4" s="61"/>
      <c r="C4" s="61"/>
      <c r="D4" s="61"/>
    </row>
    <row r="5" spans="1:9" ht="21" customHeight="1">
      <c r="A5" s="37"/>
      <c r="B5" s="38"/>
      <c r="C5" s="38"/>
    </row>
    <row r="6" spans="1:9" ht="35" customHeight="1">
      <c r="A6" s="62" t="s">
        <v>75</v>
      </c>
      <c r="B6" s="64" t="s">
        <v>76</v>
      </c>
      <c r="C6" s="65"/>
      <c r="D6" s="66" t="s">
        <v>39</v>
      </c>
    </row>
    <row r="7" spans="1:9" ht="13.5" customHeight="1">
      <c r="A7" s="63"/>
      <c r="B7" s="39" t="s">
        <v>77</v>
      </c>
      <c r="C7" s="39" t="s">
        <v>78</v>
      </c>
      <c r="D7" s="67"/>
    </row>
    <row r="8" spans="1:9" ht="21" customHeight="1">
      <c r="A8" s="40" t="s">
        <v>79</v>
      </c>
      <c r="B8" s="31">
        <v>11.244786067930223</v>
      </c>
      <c r="C8" s="31">
        <v>3.964367160631582</v>
      </c>
      <c r="D8" s="31">
        <v>15.209153228561805</v>
      </c>
      <c r="F8" s="43"/>
      <c r="G8" s="44"/>
      <c r="H8" s="43"/>
      <c r="I8" s="45"/>
    </row>
    <row r="9" spans="1:9" ht="21" customHeight="1">
      <c r="A9" s="40" t="s">
        <v>80</v>
      </c>
      <c r="B9" s="33">
        <v>17.065382624333914</v>
      </c>
      <c r="C9" s="33">
        <v>32.44039778260106</v>
      </c>
      <c r="D9" s="33">
        <v>49.505780406934981</v>
      </c>
      <c r="F9" s="43"/>
      <c r="G9" s="44"/>
      <c r="H9" s="42"/>
      <c r="I9" s="45"/>
    </row>
    <row r="10" spans="1:9" ht="21" customHeight="1">
      <c r="A10" s="41" t="s">
        <v>39</v>
      </c>
      <c r="B10" s="30">
        <v>28.310168692264138</v>
      </c>
      <c r="C10" s="30">
        <v>36.404764943232642</v>
      </c>
      <c r="D10" s="30">
        <v>64.714933635496777</v>
      </c>
      <c r="F10" s="43"/>
      <c r="G10" s="42"/>
      <c r="H10" s="44"/>
      <c r="I10" s="45"/>
    </row>
    <row r="11" spans="1:9" customFormat="1" ht="14.5">
      <c r="A11" s="68" t="s">
        <v>74</v>
      </c>
      <c r="B11" s="68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786BA-4FDB-47CE-84D2-468848720FDB}">
  <sheetPr>
    <tabColor theme="8" tint="0.79998168889431442"/>
  </sheetPr>
  <dimension ref="A1:I25"/>
  <sheetViews>
    <sheetView showGridLines="0" view="pageBreakPreview" zoomScaleNormal="112" zoomScaleSheetLayoutView="100" workbookViewId="0">
      <selection activeCell="I15" sqref="I15"/>
    </sheetView>
  </sheetViews>
  <sheetFormatPr defaultColWidth="9" defaultRowHeight="19"/>
  <cols>
    <col min="1" max="1" width="22.81640625" style="34" customWidth="1"/>
    <col min="2" max="4" width="10.81640625" style="34" customWidth="1"/>
    <col min="5" max="7" width="9" style="34"/>
    <col min="8" max="8" width="9.90625" style="34" bestFit="1" customWidth="1"/>
    <col min="9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61" t="s">
        <v>31</v>
      </c>
      <c r="B4" s="61"/>
      <c r="C4" s="61"/>
      <c r="D4" s="61"/>
    </row>
    <row r="5" spans="1:9" ht="21" customHeight="1">
      <c r="A5" s="37"/>
      <c r="B5" s="38"/>
      <c r="C5" s="38"/>
    </row>
    <row r="6" spans="1:9" ht="35" customHeight="1">
      <c r="A6" s="62" t="s">
        <v>75</v>
      </c>
      <c r="B6" s="64" t="s">
        <v>76</v>
      </c>
      <c r="C6" s="65"/>
      <c r="D6" s="66" t="s">
        <v>39</v>
      </c>
    </row>
    <row r="7" spans="1:9" ht="13.5" customHeight="1">
      <c r="A7" s="63"/>
      <c r="B7" s="39" t="s">
        <v>77</v>
      </c>
      <c r="C7" s="39" t="s">
        <v>78</v>
      </c>
      <c r="D7" s="67"/>
    </row>
    <row r="8" spans="1:9" ht="21" customHeight="1">
      <c r="A8" s="40" t="s">
        <v>79</v>
      </c>
      <c r="B8" s="29">
        <v>0</v>
      </c>
      <c r="C8" s="29">
        <v>0</v>
      </c>
      <c r="D8" s="29">
        <v>0</v>
      </c>
      <c r="F8" s="43"/>
      <c r="G8" s="44"/>
      <c r="H8" s="43"/>
      <c r="I8" s="45"/>
    </row>
    <row r="9" spans="1:9" ht="21" customHeight="1">
      <c r="A9" s="40" t="s">
        <v>80</v>
      </c>
      <c r="B9" s="33">
        <v>0.41302290903369221</v>
      </c>
      <c r="C9" s="33">
        <v>1.0696462550764803</v>
      </c>
      <c r="D9" s="33">
        <v>1.4826691641101726</v>
      </c>
      <c r="F9" s="43"/>
      <c r="G9" s="44"/>
      <c r="H9" s="42"/>
      <c r="I9" s="45"/>
    </row>
    <row r="10" spans="1:9" ht="21" customHeight="1">
      <c r="A10" s="41" t="s">
        <v>39</v>
      </c>
      <c r="B10" s="30">
        <v>0.41302290903369221</v>
      </c>
      <c r="C10" s="30">
        <v>1.0696462550764803</v>
      </c>
      <c r="D10" s="30">
        <v>1.4826691641101726</v>
      </c>
      <c r="F10" s="43"/>
      <c r="G10" s="42"/>
      <c r="H10" s="44"/>
      <c r="I10" s="45"/>
    </row>
    <row r="11" spans="1:9" customFormat="1" ht="14.5">
      <c r="A11" s="68" t="s">
        <v>74</v>
      </c>
      <c r="B11" s="68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6A5D-12BD-49FD-BDCB-8C5C4A243306}">
  <sheetPr>
    <tabColor theme="0" tint="-0.14999847407452621"/>
  </sheetPr>
  <dimension ref="A1:G36"/>
  <sheetViews>
    <sheetView showGridLines="0" view="pageBreakPreview" topLeftCell="A4" zoomScale="90" zoomScaleNormal="112" zoomScaleSheetLayoutView="90" workbookViewId="0">
      <selection activeCell="G7" sqref="G7:G19"/>
    </sheetView>
  </sheetViews>
  <sheetFormatPr defaultColWidth="9" defaultRowHeight="19"/>
  <cols>
    <col min="1" max="1" width="22.81640625" style="1" customWidth="1"/>
    <col min="2" max="4" width="10.81640625" style="1" customWidth="1"/>
    <col min="5" max="5" width="12.81640625" style="1" customWidth="1"/>
    <col min="6" max="16384" width="9" style="1"/>
  </cols>
  <sheetData>
    <row r="1" spans="1:7" ht="21" customHeight="1">
      <c r="F1" s="54"/>
      <c r="G1" s="54"/>
    </row>
    <row r="2" spans="1:7" ht="21" customHeight="1">
      <c r="F2" s="54"/>
      <c r="G2" s="54"/>
    </row>
    <row r="3" spans="1:7" ht="21" customHeight="1">
      <c r="F3" s="54"/>
      <c r="G3" s="54"/>
    </row>
    <row r="4" spans="1:7" s="2" customFormat="1" ht="44.15" customHeight="1">
      <c r="A4" s="59" t="s">
        <v>3</v>
      </c>
      <c r="B4" s="59"/>
      <c r="C4" s="59"/>
      <c r="D4" s="59"/>
      <c r="F4" s="55"/>
      <c r="G4" s="55"/>
    </row>
    <row r="5" spans="1:7" ht="21" customHeight="1">
      <c r="A5" s="3"/>
      <c r="B5" s="4"/>
      <c r="C5" s="4"/>
      <c r="F5" s="54"/>
      <c r="G5" s="54"/>
    </row>
    <row r="6" spans="1:7" ht="23.25" customHeight="1">
      <c r="A6" s="19" t="s">
        <v>36</v>
      </c>
      <c r="B6" s="18" t="s">
        <v>37</v>
      </c>
      <c r="C6" s="18" t="s">
        <v>38</v>
      </c>
      <c r="D6" s="18" t="s">
        <v>39</v>
      </c>
      <c r="F6" s="19" t="s">
        <v>36</v>
      </c>
      <c r="G6" s="18" t="s">
        <v>39</v>
      </c>
    </row>
    <row r="7" spans="1:7" ht="21" customHeight="1">
      <c r="A7" s="5" t="s">
        <v>40</v>
      </c>
      <c r="B7" s="20">
        <f>49+16</f>
        <v>65</v>
      </c>
      <c r="C7" s="20">
        <v>44</v>
      </c>
      <c r="D7" s="20">
        <v>109</v>
      </c>
      <c r="F7" s="5" t="s">
        <v>51</v>
      </c>
      <c r="G7" s="21">
        <v>10</v>
      </c>
    </row>
    <row r="8" spans="1:7" ht="21" customHeight="1">
      <c r="A8" s="5" t="s">
        <v>41</v>
      </c>
      <c r="B8" s="21">
        <f>11+19+22+5</f>
        <v>57</v>
      </c>
      <c r="C8" s="21">
        <f>7+27+4</f>
        <v>38</v>
      </c>
      <c r="D8" s="21">
        <f>B8+C8</f>
        <v>95</v>
      </c>
      <c r="F8" s="5" t="s">
        <v>48</v>
      </c>
      <c r="G8" s="20">
        <v>11</v>
      </c>
    </row>
    <row r="9" spans="1:7" ht="21" customHeight="1">
      <c r="A9" s="5" t="s">
        <v>42</v>
      </c>
      <c r="B9" s="20">
        <v>23</v>
      </c>
      <c r="C9" s="20">
        <v>9</v>
      </c>
      <c r="D9" s="20">
        <v>32</v>
      </c>
      <c r="F9" s="5" t="s">
        <v>52</v>
      </c>
      <c r="G9" s="20">
        <v>15</v>
      </c>
    </row>
    <row r="10" spans="1:7" ht="21" customHeight="1">
      <c r="A10" s="5" t="s">
        <v>43</v>
      </c>
      <c r="B10" s="21">
        <v>21</v>
      </c>
      <c r="C10" s="21">
        <v>4</v>
      </c>
      <c r="D10" s="21">
        <v>25</v>
      </c>
      <c r="F10" s="5" t="s">
        <v>46</v>
      </c>
      <c r="G10" s="20">
        <v>16</v>
      </c>
    </row>
    <row r="11" spans="1:7" ht="21" customHeight="1">
      <c r="A11" s="5" t="s">
        <v>44</v>
      </c>
      <c r="B11" s="20">
        <f>31+12+8</f>
        <v>51</v>
      </c>
      <c r="C11" s="20">
        <f>26+5+2</f>
        <v>33</v>
      </c>
      <c r="D11" s="20">
        <f>B11+C11</f>
        <v>84</v>
      </c>
      <c r="F11" s="5" t="s">
        <v>50</v>
      </c>
      <c r="G11" s="20">
        <v>16</v>
      </c>
    </row>
    <row r="12" spans="1:7" ht="21" customHeight="1">
      <c r="A12" s="5" t="s">
        <v>45</v>
      </c>
      <c r="B12" s="21">
        <f>23+8</f>
        <v>31</v>
      </c>
      <c r="C12" s="21">
        <v>10</v>
      </c>
      <c r="D12" s="21">
        <v>41</v>
      </c>
      <c r="F12" s="5" t="s">
        <v>47</v>
      </c>
      <c r="G12" s="21">
        <v>17</v>
      </c>
    </row>
    <row r="13" spans="1:7" ht="21" customHeight="1">
      <c r="A13" s="5" t="s">
        <v>46</v>
      </c>
      <c r="B13" s="20">
        <v>14</v>
      </c>
      <c r="C13" s="20">
        <v>2</v>
      </c>
      <c r="D13" s="20">
        <v>16</v>
      </c>
      <c r="F13" s="5" t="s">
        <v>43</v>
      </c>
      <c r="G13" s="21">
        <v>25</v>
      </c>
    </row>
    <row r="14" spans="1:7" ht="21" customHeight="1">
      <c r="A14" s="5" t="s">
        <v>47</v>
      </c>
      <c r="B14" s="21">
        <v>14</v>
      </c>
      <c r="C14" s="21">
        <v>3</v>
      </c>
      <c r="D14" s="21">
        <v>17</v>
      </c>
      <c r="F14" s="5" t="s">
        <v>49</v>
      </c>
      <c r="G14" s="21">
        <v>28</v>
      </c>
    </row>
    <row r="15" spans="1:7" ht="21" customHeight="1">
      <c r="A15" s="5" t="s">
        <v>48</v>
      </c>
      <c r="B15" s="20">
        <v>11</v>
      </c>
      <c r="C15" s="20">
        <v>0</v>
      </c>
      <c r="D15" s="20">
        <v>11</v>
      </c>
      <c r="F15" s="5" t="s">
        <v>42</v>
      </c>
      <c r="G15" s="20">
        <v>32</v>
      </c>
    </row>
    <row r="16" spans="1:7" ht="21" customHeight="1">
      <c r="A16" s="5" t="s">
        <v>49</v>
      </c>
      <c r="B16" s="21">
        <v>25</v>
      </c>
      <c r="C16" s="21">
        <v>3</v>
      </c>
      <c r="D16" s="21">
        <v>28</v>
      </c>
      <c r="F16" s="5" t="s">
        <v>45</v>
      </c>
      <c r="G16" s="21">
        <v>41</v>
      </c>
    </row>
    <row r="17" spans="1:7" ht="21" customHeight="1">
      <c r="A17" s="5" t="s">
        <v>50</v>
      </c>
      <c r="B17" s="20">
        <v>13</v>
      </c>
      <c r="C17" s="20">
        <v>3</v>
      </c>
      <c r="D17" s="20">
        <v>16</v>
      </c>
      <c r="F17" s="5" t="s">
        <v>44</v>
      </c>
      <c r="G17" s="20">
        <v>84</v>
      </c>
    </row>
    <row r="18" spans="1:7" ht="21" customHeight="1">
      <c r="A18" s="5" t="s">
        <v>51</v>
      </c>
      <c r="B18" s="21">
        <v>10</v>
      </c>
      <c r="C18" s="21">
        <v>0</v>
      </c>
      <c r="D18" s="21">
        <v>10</v>
      </c>
      <c r="F18" s="5" t="s">
        <v>41</v>
      </c>
      <c r="G18" s="21">
        <v>95</v>
      </c>
    </row>
    <row r="19" spans="1:7" ht="21" customHeight="1">
      <c r="A19" s="5" t="s">
        <v>52</v>
      </c>
      <c r="B19" s="20">
        <f>9+5</f>
        <v>14</v>
      </c>
      <c r="C19" s="20">
        <v>1</v>
      </c>
      <c r="D19" s="20">
        <v>15</v>
      </c>
      <c r="F19" s="5" t="s">
        <v>40</v>
      </c>
      <c r="G19" s="20">
        <v>109</v>
      </c>
    </row>
    <row r="20" spans="1:7" ht="21" customHeight="1">
      <c r="A20" s="6" t="s">
        <v>39</v>
      </c>
      <c r="B20" s="22">
        <f>SUM(B7:B19)</f>
        <v>349</v>
      </c>
      <c r="C20" s="22">
        <f>SUM(C7:C19)</f>
        <v>150</v>
      </c>
      <c r="D20" s="22">
        <f>SUM(D7:D19)</f>
        <v>499</v>
      </c>
      <c r="F20" s="6"/>
      <c r="G20" s="22"/>
    </row>
    <row r="21" spans="1:7" ht="21" customHeight="1">
      <c r="A21" s="58" t="s">
        <v>53</v>
      </c>
      <c r="B21" s="58"/>
      <c r="C21" s="58"/>
      <c r="D21" s="58"/>
    </row>
    <row r="22" spans="1:7">
      <c r="B22" s="7"/>
      <c r="C22" s="7"/>
      <c r="D22" s="7"/>
    </row>
    <row r="23" spans="1:7">
      <c r="B23" s="7"/>
      <c r="C23" s="7"/>
      <c r="D23" s="7"/>
    </row>
    <row r="24" spans="1:7">
      <c r="B24" s="7"/>
      <c r="C24" s="7"/>
      <c r="D24" s="7"/>
    </row>
    <row r="25" spans="1:7">
      <c r="B25" s="7"/>
      <c r="C25" s="7"/>
      <c r="D25" s="7"/>
    </row>
    <row r="26" spans="1:7">
      <c r="B26" s="7"/>
      <c r="C26" s="7"/>
      <c r="D26" s="7"/>
    </row>
    <row r="27" spans="1:7">
      <c r="B27" s="7"/>
      <c r="C27" s="7"/>
      <c r="D27" s="7"/>
    </row>
    <row r="28" spans="1:7">
      <c r="B28" s="7"/>
      <c r="C28" s="7"/>
      <c r="D28" s="7"/>
    </row>
    <row r="29" spans="1:7">
      <c r="B29" s="7"/>
      <c r="C29" s="7"/>
      <c r="D29" s="7"/>
    </row>
    <row r="30" spans="1:7">
      <c r="B30" s="7"/>
      <c r="C30" s="7"/>
      <c r="D30" s="7"/>
    </row>
    <row r="31" spans="1:7">
      <c r="B31" s="7"/>
      <c r="C31" s="7"/>
      <c r="D31" s="7"/>
    </row>
    <row r="32" spans="1:7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sortState xmlns:xlrd2="http://schemas.microsoft.com/office/spreadsheetml/2017/richdata2" ref="F7:G19">
    <sortCondition ref="G7:G19"/>
  </sortState>
  <mergeCells count="2">
    <mergeCell ref="A21:D21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6E1F-2CF1-4044-87EB-8544F60DA194}">
  <sheetPr>
    <tabColor theme="8" tint="0.79998168889431442"/>
  </sheetPr>
  <dimension ref="A1:I25"/>
  <sheetViews>
    <sheetView showGridLines="0" view="pageBreakPreview" zoomScaleNormal="112" zoomScaleSheetLayoutView="100" workbookViewId="0">
      <selection activeCell="B8" sqref="B8:D10"/>
    </sheetView>
  </sheetViews>
  <sheetFormatPr defaultColWidth="9" defaultRowHeight="19"/>
  <cols>
    <col min="1" max="1" width="22.81640625" style="34" customWidth="1"/>
    <col min="2" max="4" width="10.81640625" style="34" customWidth="1"/>
    <col min="5" max="5" width="9" style="34"/>
    <col min="6" max="6" width="9.90625" style="34" bestFit="1" customWidth="1"/>
    <col min="7" max="7" width="9.7265625" style="34" bestFit="1" customWidth="1"/>
    <col min="8" max="8" width="9.90625" style="34" bestFit="1" customWidth="1"/>
    <col min="9" max="9" width="8" style="34" bestFit="1" customWidth="1"/>
    <col min="10" max="10" width="12.36328125" style="34" bestFit="1" customWidth="1"/>
    <col min="11" max="11" width="12.26953125" style="34" bestFit="1" customWidth="1"/>
    <col min="12" max="12" width="12.36328125" style="34" bestFit="1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61" t="s">
        <v>33</v>
      </c>
      <c r="B4" s="61"/>
      <c r="C4" s="61"/>
      <c r="D4" s="61"/>
    </row>
    <row r="5" spans="1:9" ht="21" customHeight="1">
      <c r="A5" s="37"/>
      <c r="B5" s="38"/>
      <c r="C5" s="38"/>
    </row>
    <row r="6" spans="1:9" ht="35" customHeight="1">
      <c r="A6" s="62" t="s">
        <v>75</v>
      </c>
      <c r="B6" s="64" t="s">
        <v>76</v>
      </c>
      <c r="C6" s="65"/>
      <c r="D6" s="66" t="s">
        <v>39</v>
      </c>
    </row>
    <row r="7" spans="1:9" ht="13.5" customHeight="1">
      <c r="A7" s="63"/>
      <c r="B7" s="39" t="s">
        <v>77</v>
      </c>
      <c r="C7" s="39" t="s">
        <v>78</v>
      </c>
      <c r="D7" s="67"/>
    </row>
    <row r="8" spans="1:9" ht="21" customHeight="1">
      <c r="A8" s="40" t="s">
        <v>79</v>
      </c>
      <c r="B8" s="31">
        <v>2.3517382018685669</v>
      </c>
      <c r="C8" s="31">
        <v>5.9719196049720722</v>
      </c>
      <c r="D8" s="31">
        <v>8.3236578068406395</v>
      </c>
      <c r="F8" s="43"/>
      <c r="G8" s="44"/>
      <c r="H8" s="43"/>
      <c r="I8" s="45"/>
    </row>
    <row r="9" spans="1:9" ht="21" customHeight="1">
      <c r="A9" s="40" t="s">
        <v>80</v>
      </c>
      <c r="B9" s="33">
        <v>2.1873598314629161</v>
      </c>
      <c r="C9" s="33">
        <v>0.41094592601412627</v>
      </c>
      <c r="D9" s="33">
        <v>2.5983057574770423</v>
      </c>
      <c r="F9" s="43"/>
      <c r="G9" s="44"/>
      <c r="H9" s="42"/>
      <c r="I9" s="45"/>
    </row>
    <row r="10" spans="1:9" ht="21" customHeight="1">
      <c r="A10" s="41" t="s">
        <v>39</v>
      </c>
      <c r="B10" s="30">
        <v>4.5390980333314825</v>
      </c>
      <c r="C10" s="30">
        <v>6.3828655309861979</v>
      </c>
      <c r="D10" s="30">
        <v>10.921963564317682</v>
      </c>
      <c r="F10" s="43"/>
      <c r="G10" s="42"/>
      <c r="H10" s="44"/>
      <c r="I10" s="45"/>
    </row>
    <row r="11" spans="1:9" customFormat="1" ht="14.5">
      <c r="A11" s="68" t="s">
        <v>74</v>
      </c>
      <c r="B11" s="68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6DD0-1ED0-434F-9BE3-B559228AB0B6}">
  <sheetPr>
    <tabColor theme="8" tint="0.79998168889431442"/>
  </sheetPr>
  <dimension ref="A1:I25"/>
  <sheetViews>
    <sheetView showGridLines="0" view="pageBreakPreview" topLeftCell="A2" zoomScale="112" zoomScaleNormal="112" zoomScaleSheetLayoutView="112" workbookViewId="0">
      <selection activeCell="J15" sqref="J15"/>
    </sheetView>
  </sheetViews>
  <sheetFormatPr defaultColWidth="9" defaultRowHeight="19"/>
  <cols>
    <col min="1" max="1" width="22.81640625" style="34" customWidth="1"/>
    <col min="2" max="4" width="10.81640625" style="34" customWidth="1"/>
    <col min="5" max="5" width="9" style="34"/>
    <col min="6" max="6" width="9.90625" style="34" bestFit="1" customWidth="1"/>
    <col min="7" max="7" width="9.7265625" style="34" bestFit="1" customWidth="1"/>
    <col min="8" max="8" width="9.90625" style="34" bestFit="1" customWidth="1"/>
    <col min="9" max="9" width="8" style="34" bestFit="1" customWidth="1"/>
    <col min="10" max="10" width="12.1796875" style="34" bestFit="1" customWidth="1"/>
    <col min="11" max="11" width="12.36328125" style="34" bestFit="1" customWidth="1"/>
    <col min="12" max="12" width="12.1796875" style="34" bestFit="1" customWidth="1"/>
    <col min="13" max="16384" width="9" style="34"/>
  </cols>
  <sheetData>
    <row r="1" spans="1:9" ht="21" customHeight="1"/>
    <row r="2" spans="1:9" ht="21" customHeight="1"/>
    <row r="3" spans="1:9" ht="21" customHeight="1"/>
    <row r="4" spans="1:9" s="36" customFormat="1" ht="44.15" customHeight="1">
      <c r="A4" s="61" t="s">
        <v>35</v>
      </c>
      <c r="B4" s="61"/>
      <c r="C4" s="61"/>
      <c r="D4" s="61"/>
    </row>
    <row r="5" spans="1:9" ht="21" customHeight="1">
      <c r="A5" s="37"/>
      <c r="B5" s="38"/>
      <c r="C5" s="38"/>
    </row>
    <row r="6" spans="1:9" ht="35" customHeight="1">
      <c r="A6" s="62" t="s">
        <v>75</v>
      </c>
      <c r="B6" s="64" t="s">
        <v>76</v>
      </c>
      <c r="C6" s="65"/>
      <c r="D6" s="66" t="s">
        <v>39</v>
      </c>
    </row>
    <row r="7" spans="1:9" ht="13.5" customHeight="1">
      <c r="A7" s="63"/>
      <c r="B7" s="39" t="s">
        <v>77</v>
      </c>
      <c r="C7" s="39" t="s">
        <v>78</v>
      </c>
      <c r="D7" s="67"/>
    </row>
    <row r="8" spans="1:9" ht="21" customHeight="1">
      <c r="A8" s="40" t="s">
        <v>79</v>
      </c>
      <c r="B8" s="31">
        <v>23.96719719835167</v>
      </c>
      <c r="C8" s="31">
        <v>3.504167065867748</v>
      </c>
      <c r="D8" s="31">
        <v>27.471364264219417</v>
      </c>
      <c r="F8" s="43"/>
      <c r="G8" s="44"/>
      <c r="H8" s="43"/>
      <c r="I8" s="45"/>
    </row>
    <row r="9" spans="1:9" ht="21" customHeight="1">
      <c r="A9" s="40" t="s">
        <v>80</v>
      </c>
      <c r="B9" s="33">
        <v>14.490813815651912</v>
      </c>
      <c r="C9" s="33">
        <v>3.6388742502795988</v>
      </c>
      <c r="D9" s="33">
        <v>18.129688065931511</v>
      </c>
      <c r="F9" s="43"/>
      <c r="G9" s="44"/>
      <c r="H9" s="42"/>
      <c r="I9" s="45"/>
    </row>
    <row r="10" spans="1:9" ht="21" customHeight="1">
      <c r="A10" s="41" t="s">
        <v>39</v>
      </c>
      <c r="B10" s="30">
        <v>38.458011014003581</v>
      </c>
      <c r="C10" s="30">
        <v>7.1430413161473476</v>
      </c>
      <c r="D10" s="30">
        <v>45.601052330150935</v>
      </c>
      <c r="F10" s="43"/>
      <c r="G10" s="42"/>
      <c r="H10" s="44"/>
      <c r="I10" s="45"/>
    </row>
    <row r="11" spans="1:9" customFormat="1" ht="14.5">
      <c r="A11" s="68" t="s">
        <v>74</v>
      </c>
      <c r="B11" s="68"/>
    </row>
    <row r="12" spans="1:9">
      <c r="B12" s="7"/>
      <c r="C12" s="7"/>
      <c r="D12" s="7"/>
    </row>
    <row r="13" spans="1:9">
      <c r="B13" s="7"/>
      <c r="C13" s="7"/>
      <c r="D13" s="7"/>
    </row>
    <row r="14" spans="1:9">
      <c r="B14" s="7"/>
      <c r="C14" s="7"/>
      <c r="D14" s="7"/>
    </row>
    <row r="15" spans="1:9">
      <c r="B15" s="7"/>
      <c r="C15" s="7"/>
      <c r="D15" s="7"/>
    </row>
    <row r="16" spans="1:9">
      <c r="B16" s="7"/>
      <c r="C16" s="7"/>
      <c r="D16" s="7"/>
    </row>
    <row r="17" spans="2:4">
      <c r="B17" s="7"/>
      <c r="C17" s="7"/>
      <c r="D17" s="7"/>
    </row>
    <row r="18" spans="2:4">
      <c r="B18" s="7"/>
      <c r="C18" s="7"/>
      <c r="D18" s="7"/>
    </row>
    <row r="19" spans="2:4">
      <c r="B19" s="7"/>
      <c r="C19" s="7"/>
      <c r="D19" s="7"/>
    </row>
    <row r="20" spans="2:4">
      <c r="B20" s="7"/>
      <c r="C20" s="7"/>
      <c r="D20" s="7"/>
    </row>
    <row r="21" spans="2:4">
      <c r="B21" s="7"/>
      <c r="C21" s="7"/>
      <c r="D21" s="7"/>
    </row>
    <row r="22" spans="2:4">
      <c r="B22" s="7"/>
      <c r="C22" s="7"/>
      <c r="D22" s="7"/>
    </row>
    <row r="23" spans="2:4">
      <c r="B23" s="7"/>
      <c r="C23" s="7"/>
      <c r="D23" s="7"/>
    </row>
    <row r="24" spans="2:4">
      <c r="B24" s="7"/>
      <c r="C24" s="7"/>
      <c r="D24" s="7"/>
    </row>
    <row r="25" spans="2:4">
      <c r="B25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599B8-2D64-4DC4-8BD7-BDC043A9A971}">
  <sheetPr>
    <tabColor theme="0" tint="-0.14999847407452621"/>
  </sheetPr>
  <dimension ref="A1:D36"/>
  <sheetViews>
    <sheetView showGridLines="0" view="pageBreakPreview" zoomScale="90" zoomScaleNormal="112" zoomScaleSheetLayoutView="90" workbookViewId="0">
      <selection activeCell="A4" sqref="A4:D4"/>
    </sheetView>
  </sheetViews>
  <sheetFormatPr defaultColWidth="9" defaultRowHeight="19"/>
  <cols>
    <col min="1" max="1" width="22.81640625" style="1" customWidth="1"/>
    <col min="2" max="4" width="10.81640625" style="1" customWidth="1"/>
    <col min="5" max="5" width="12.81640625" style="1" customWidth="1"/>
    <col min="6" max="6" width="11.453125" style="1" customWidth="1"/>
    <col min="7" max="7" width="11.1796875" style="1" customWidth="1"/>
    <col min="8" max="8" width="10.453125" style="1" customWidth="1"/>
    <col min="9" max="16384" width="9" style="1"/>
  </cols>
  <sheetData>
    <row r="1" spans="1:4" ht="21" customHeight="1"/>
    <row r="2" spans="1:4" ht="21" customHeight="1"/>
    <row r="3" spans="1:4" ht="21" customHeight="1"/>
    <row r="4" spans="1:4" s="2" customFormat="1" ht="44.15" customHeight="1">
      <c r="A4" s="59" t="s">
        <v>3</v>
      </c>
      <c r="B4" s="59"/>
      <c r="C4" s="59"/>
      <c r="D4" s="59"/>
    </row>
    <row r="5" spans="1:4" ht="21" customHeight="1">
      <c r="A5" s="3"/>
      <c r="B5" s="4"/>
      <c r="C5" s="4"/>
    </row>
    <row r="6" spans="1:4" ht="23.25" customHeight="1">
      <c r="A6" s="19" t="s">
        <v>36</v>
      </c>
      <c r="B6" s="18" t="s">
        <v>37</v>
      </c>
      <c r="C6" s="18" t="s">
        <v>38</v>
      </c>
      <c r="D6" s="18" t="s">
        <v>39</v>
      </c>
    </row>
    <row r="7" spans="1:4" ht="21" customHeight="1">
      <c r="A7" s="5" t="s">
        <v>40</v>
      </c>
      <c r="B7" s="23">
        <v>15147</v>
      </c>
      <c r="C7" s="23">
        <v>6345</v>
      </c>
      <c r="D7" s="23">
        <f>B7+C7</f>
        <v>21492</v>
      </c>
    </row>
    <row r="8" spans="1:4" ht="21" customHeight="1">
      <c r="A8" s="5" t="s">
        <v>41</v>
      </c>
      <c r="B8" s="24">
        <v>12253</v>
      </c>
      <c r="C8" s="24">
        <v>3905</v>
      </c>
      <c r="D8" s="24">
        <f t="shared" ref="D8:D19" si="0">B8+C8</f>
        <v>16158</v>
      </c>
    </row>
    <row r="9" spans="1:4" ht="21" customHeight="1">
      <c r="A9" s="5" t="s">
        <v>42</v>
      </c>
      <c r="B9" s="23">
        <v>3906</v>
      </c>
      <c r="C9" s="23">
        <v>1025</v>
      </c>
      <c r="D9" s="23">
        <f t="shared" si="0"/>
        <v>4931</v>
      </c>
    </row>
    <row r="10" spans="1:4" ht="21" customHeight="1">
      <c r="A10" s="5" t="s">
        <v>43</v>
      </c>
      <c r="B10" s="24">
        <v>3724</v>
      </c>
      <c r="C10" s="24">
        <v>363</v>
      </c>
      <c r="D10" s="24">
        <f t="shared" si="0"/>
        <v>4087</v>
      </c>
    </row>
    <row r="11" spans="1:4" ht="21" customHeight="1">
      <c r="A11" s="5" t="s">
        <v>44</v>
      </c>
      <c r="B11" s="23">
        <v>9236</v>
      </c>
      <c r="C11" s="23">
        <v>4468</v>
      </c>
      <c r="D11" s="23">
        <f t="shared" si="0"/>
        <v>13704</v>
      </c>
    </row>
    <row r="12" spans="1:4" ht="21" customHeight="1">
      <c r="A12" s="5" t="s">
        <v>45</v>
      </c>
      <c r="B12" s="24">
        <v>3881</v>
      </c>
      <c r="C12" s="24">
        <v>1170</v>
      </c>
      <c r="D12" s="24">
        <f t="shared" si="0"/>
        <v>5051</v>
      </c>
    </row>
    <row r="13" spans="1:4" ht="21" customHeight="1">
      <c r="A13" s="5" t="s">
        <v>46</v>
      </c>
      <c r="B13" s="23">
        <v>2513</v>
      </c>
      <c r="C13" s="23">
        <v>135</v>
      </c>
      <c r="D13" s="23">
        <f t="shared" si="0"/>
        <v>2648</v>
      </c>
    </row>
    <row r="14" spans="1:4" ht="21" customHeight="1">
      <c r="A14" s="5" t="s">
        <v>47</v>
      </c>
      <c r="B14" s="24">
        <v>1940</v>
      </c>
      <c r="C14" s="24">
        <v>256</v>
      </c>
      <c r="D14" s="24">
        <f t="shared" si="0"/>
        <v>2196</v>
      </c>
    </row>
    <row r="15" spans="1:4" ht="21" customHeight="1">
      <c r="A15" s="5" t="s">
        <v>48</v>
      </c>
      <c r="B15" s="23">
        <v>1460</v>
      </c>
      <c r="C15" s="23">
        <v>0</v>
      </c>
      <c r="D15" s="23">
        <f t="shared" si="0"/>
        <v>1460</v>
      </c>
    </row>
    <row r="16" spans="1:4" ht="21" customHeight="1">
      <c r="A16" s="5" t="s">
        <v>49</v>
      </c>
      <c r="B16" s="24">
        <v>2986</v>
      </c>
      <c r="C16" s="24">
        <v>250</v>
      </c>
      <c r="D16" s="24">
        <f t="shared" si="0"/>
        <v>3236</v>
      </c>
    </row>
    <row r="17" spans="1:4" ht="21" customHeight="1">
      <c r="A17" s="5" t="s">
        <v>50</v>
      </c>
      <c r="B17" s="23">
        <v>1594</v>
      </c>
      <c r="C17" s="23">
        <v>250</v>
      </c>
      <c r="D17" s="23">
        <f t="shared" si="0"/>
        <v>1844</v>
      </c>
    </row>
    <row r="18" spans="1:4" ht="21" customHeight="1">
      <c r="A18" s="5" t="s">
        <v>51</v>
      </c>
      <c r="B18" s="24">
        <v>1295</v>
      </c>
      <c r="C18" s="24">
        <v>0</v>
      </c>
      <c r="D18" s="24">
        <f t="shared" si="0"/>
        <v>1295</v>
      </c>
    </row>
    <row r="19" spans="1:4" ht="21" customHeight="1">
      <c r="A19" s="5" t="s">
        <v>52</v>
      </c>
      <c r="B19" s="23">
        <v>1940</v>
      </c>
      <c r="C19" s="23">
        <v>30</v>
      </c>
      <c r="D19" s="23">
        <f t="shared" si="0"/>
        <v>1970</v>
      </c>
    </row>
    <row r="20" spans="1:4" ht="21" customHeight="1">
      <c r="A20" s="6" t="s">
        <v>39</v>
      </c>
      <c r="B20" s="25">
        <f>SUM(B7:B19)</f>
        <v>61875</v>
      </c>
      <c r="C20" s="25">
        <f>SUM(C7:C19)</f>
        <v>18197</v>
      </c>
      <c r="D20" s="25">
        <f>SUM(D7:D19)</f>
        <v>80072</v>
      </c>
    </row>
    <row r="21" spans="1:4" ht="21" customHeight="1">
      <c r="A21" s="60" t="s">
        <v>53</v>
      </c>
      <c r="B21" s="60"/>
      <c r="C21" s="60"/>
      <c r="D21" s="60"/>
    </row>
    <row r="22" spans="1:4">
      <c r="B22" s="7"/>
      <c r="C22" s="7"/>
      <c r="D22" s="7"/>
    </row>
    <row r="23" spans="1:4">
      <c r="B23" s="7"/>
      <c r="C23" s="7"/>
      <c r="D23" s="7"/>
    </row>
    <row r="24" spans="1:4">
      <c r="B24" s="7"/>
      <c r="C24" s="7"/>
      <c r="D24" s="7"/>
    </row>
    <row r="25" spans="1:4">
      <c r="B25" s="7"/>
      <c r="C25" s="7"/>
      <c r="D25" s="7"/>
    </row>
    <row r="26" spans="1:4">
      <c r="B26" s="7"/>
      <c r="C26" s="7"/>
      <c r="D26" s="7"/>
    </row>
    <row r="27" spans="1:4">
      <c r="B27" s="7"/>
      <c r="C27" s="7"/>
      <c r="D27" s="7"/>
    </row>
    <row r="28" spans="1:4">
      <c r="B28" s="7"/>
      <c r="C28" s="7"/>
      <c r="D28" s="7"/>
    </row>
    <row r="29" spans="1:4">
      <c r="B29" s="7"/>
      <c r="C29" s="7"/>
      <c r="D29" s="7"/>
    </row>
    <row r="30" spans="1:4">
      <c r="B30" s="7"/>
      <c r="C30" s="7"/>
      <c r="D30" s="7"/>
    </row>
    <row r="31" spans="1:4">
      <c r="B31" s="7"/>
      <c r="C31" s="7"/>
      <c r="D31" s="7"/>
    </row>
    <row r="32" spans="1:4">
      <c r="B32" s="7"/>
      <c r="C32" s="7"/>
      <c r="D32" s="7"/>
    </row>
    <row r="33" spans="2:4">
      <c r="B33" s="7"/>
      <c r="C33" s="7"/>
      <c r="D33" s="7"/>
    </row>
    <row r="34" spans="2:4">
      <c r="B34" s="7"/>
      <c r="C34" s="7"/>
      <c r="D34" s="7"/>
    </row>
    <row r="35" spans="2:4">
      <c r="B35" s="7"/>
      <c r="C35" s="7"/>
      <c r="D35" s="7"/>
    </row>
    <row r="36" spans="2:4">
      <c r="B36" s="7"/>
    </row>
  </sheetData>
  <mergeCells count="2">
    <mergeCell ref="A4:D4"/>
    <mergeCell ref="A21:D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809B7-31FD-4036-BDD3-89AA6C39332E}">
  <sheetPr>
    <tabColor theme="0" tint="-0.14999847407452621"/>
  </sheetPr>
  <dimension ref="A1:T36"/>
  <sheetViews>
    <sheetView showGridLines="0" view="pageBreakPreview" zoomScale="48" zoomScaleNormal="112" zoomScaleSheetLayoutView="59" workbookViewId="0">
      <selection activeCell="A4" sqref="A4:R4"/>
    </sheetView>
  </sheetViews>
  <sheetFormatPr defaultColWidth="9" defaultRowHeight="19"/>
  <cols>
    <col min="1" max="17" width="22.81640625" style="1" customWidth="1"/>
    <col min="18" max="18" width="10.81640625" style="1" customWidth="1"/>
    <col min="19" max="19" width="12.81640625" style="1" customWidth="1"/>
    <col min="20" max="20" width="11.453125" style="1" customWidth="1"/>
    <col min="21" max="21" width="11.1796875" style="1" customWidth="1"/>
    <col min="22" max="22" width="10.453125" style="1" customWidth="1"/>
    <col min="23" max="16384" width="9" style="1"/>
  </cols>
  <sheetData>
    <row r="1" spans="1:20" ht="21" customHeight="1"/>
    <row r="2" spans="1:20" ht="21" customHeight="1"/>
    <row r="3" spans="1:20" ht="21" customHeight="1"/>
    <row r="4" spans="1:20" s="2" customFormat="1" ht="44.15" customHeight="1">
      <c r="A4" s="59" t="s">
        <v>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</row>
    <row r="5" spans="1:20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0" ht="36">
      <c r="A6" s="19" t="s">
        <v>36</v>
      </c>
      <c r="B6" s="18" t="s">
        <v>54</v>
      </c>
      <c r="C6" s="18" t="s">
        <v>55</v>
      </c>
      <c r="D6" s="18" t="s">
        <v>56</v>
      </c>
      <c r="E6" s="18" t="s">
        <v>57</v>
      </c>
      <c r="F6" s="18" t="s">
        <v>58</v>
      </c>
      <c r="G6" s="18" t="s">
        <v>59</v>
      </c>
      <c r="H6" s="18" t="s">
        <v>60</v>
      </c>
      <c r="I6" s="18" t="s">
        <v>61</v>
      </c>
      <c r="J6" s="18" t="s">
        <v>62</v>
      </c>
      <c r="K6" s="18" t="s">
        <v>63</v>
      </c>
      <c r="L6" s="18" t="s">
        <v>64</v>
      </c>
      <c r="M6" s="18" t="s">
        <v>65</v>
      </c>
      <c r="N6" s="18" t="s">
        <v>66</v>
      </c>
      <c r="O6" s="18" t="s">
        <v>67</v>
      </c>
      <c r="P6" s="18" t="s">
        <v>68</v>
      </c>
      <c r="Q6" s="18" t="s">
        <v>69</v>
      </c>
      <c r="R6" s="18" t="s">
        <v>39</v>
      </c>
    </row>
    <row r="7" spans="1:20" ht="21" customHeight="1">
      <c r="A7" s="5" t="s">
        <v>40</v>
      </c>
      <c r="B7" s="23">
        <v>1288</v>
      </c>
      <c r="C7" s="23">
        <v>1083</v>
      </c>
      <c r="D7" s="23">
        <v>212</v>
      </c>
      <c r="E7" s="23">
        <v>67</v>
      </c>
      <c r="F7" s="23">
        <v>25</v>
      </c>
      <c r="G7" s="23">
        <v>924</v>
      </c>
      <c r="H7" s="23">
        <v>597</v>
      </c>
      <c r="I7" s="23">
        <v>1320</v>
      </c>
      <c r="J7" s="23">
        <v>66</v>
      </c>
      <c r="K7" s="23">
        <v>281</v>
      </c>
      <c r="L7" s="23">
        <v>60</v>
      </c>
      <c r="M7" s="23">
        <v>24</v>
      </c>
      <c r="N7" s="23">
        <v>46</v>
      </c>
      <c r="O7" s="23">
        <v>711</v>
      </c>
      <c r="P7" s="23">
        <v>660</v>
      </c>
      <c r="Q7" s="23">
        <v>1743</v>
      </c>
      <c r="R7" s="23">
        <f t="shared" ref="R7:R20" si="0">SUM(B7:Q7)</f>
        <v>9107</v>
      </c>
      <c r="T7" s="26"/>
    </row>
    <row r="8" spans="1:20" ht="21" customHeight="1">
      <c r="A8" s="5" t="s">
        <v>41</v>
      </c>
      <c r="B8" s="24">
        <v>1844</v>
      </c>
      <c r="C8" s="24">
        <v>1691</v>
      </c>
      <c r="D8" s="24">
        <v>193</v>
      </c>
      <c r="E8" s="24">
        <v>58</v>
      </c>
      <c r="F8" s="24">
        <v>34</v>
      </c>
      <c r="G8" s="24">
        <v>551</v>
      </c>
      <c r="H8" s="24">
        <v>543</v>
      </c>
      <c r="I8" s="24">
        <v>1321</v>
      </c>
      <c r="J8" s="24">
        <v>54</v>
      </c>
      <c r="K8" s="24">
        <v>104</v>
      </c>
      <c r="L8" s="24">
        <v>21</v>
      </c>
      <c r="M8" s="24">
        <v>2</v>
      </c>
      <c r="N8" s="24">
        <v>23</v>
      </c>
      <c r="O8" s="24">
        <v>1091</v>
      </c>
      <c r="P8" s="24">
        <v>813</v>
      </c>
      <c r="Q8" s="24">
        <v>882</v>
      </c>
      <c r="R8" s="24">
        <f t="shared" si="0"/>
        <v>9225</v>
      </c>
      <c r="T8" s="26"/>
    </row>
    <row r="9" spans="1:20" ht="21" customHeight="1">
      <c r="A9" s="5" t="s">
        <v>42</v>
      </c>
      <c r="B9" s="23">
        <v>420</v>
      </c>
      <c r="C9" s="23">
        <v>368</v>
      </c>
      <c r="D9" s="23">
        <v>95</v>
      </c>
      <c r="E9" s="23">
        <v>31</v>
      </c>
      <c r="F9" s="23">
        <v>2</v>
      </c>
      <c r="G9" s="23">
        <v>308</v>
      </c>
      <c r="H9" s="23">
        <v>327</v>
      </c>
      <c r="I9" s="23">
        <v>512</v>
      </c>
      <c r="J9" s="23">
        <v>56</v>
      </c>
      <c r="K9" s="23">
        <v>11</v>
      </c>
      <c r="L9" s="23">
        <v>2</v>
      </c>
      <c r="M9" s="23">
        <v>0</v>
      </c>
      <c r="N9" s="23">
        <v>15</v>
      </c>
      <c r="O9" s="23">
        <v>195</v>
      </c>
      <c r="P9" s="23">
        <v>191</v>
      </c>
      <c r="Q9" s="23">
        <v>585</v>
      </c>
      <c r="R9" s="23">
        <f t="shared" si="0"/>
        <v>3118</v>
      </c>
      <c r="T9" s="26"/>
    </row>
    <row r="10" spans="1:20" ht="21" customHeight="1">
      <c r="A10" s="5" t="s">
        <v>43</v>
      </c>
      <c r="B10" s="24">
        <v>374</v>
      </c>
      <c r="C10" s="24">
        <v>332</v>
      </c>
      <c r="D10" s="24">
        <v>58</v>
      </c>
      <c r="E10" s="24">
        <v>86</v>
      </c>
      <c r="F10" s="24">
        <v>15</v>
      </c>
      <c r="G10" s="24">
        <v>266</v>
      </c>
      <c r="H10" s="24">
        <v>112</v>
      </c>
      <c r="I10" s="24">
        <v>386</v>
      </c>
      <c r="J10" s="24">
        <v>10</v>
      </c>
      <c r="K10" s="24">
        <v>19</v>
      </c>
      <c r="L10" s="24">
        <v>6</v>
      </c>
      <c r="M10" s="24">
        <v>4</v>
      </c>
      <c r="N10" s="24">
        <v>4</v>
      </c>
      <c r="O10" s="24">
        <v>214</v>
      </c>
      <c r="P10" s="24">
        <v>146</v>
      </c>
      <c r="Q10" s="24">
        <v>1292</v>
      </c>
      <c r="R10" s="24">
        <f t="shared" si="0"/>
        <v>3324</v>
      </c>
      <c r="T10" s="26"/>
    </row>
    <row r="11" spans="1:20" ht="21" customHeight="1">
      <c r="A11" s="5" t="s">
        <v>44</v>
      </c>
      <c r="B11" s="23">
        <v>1383</v>
      </c>
      <c r="C11" s="23">
        <v>800</v>
      </c>
      <c r="D11" s="23">
        <v>93</v>
      </c>
      <c r="E11" s="23">
        <v>31</v>
      </c>
      <c r="F11" s="23">
        <v>12</v>
      </c>
      <c r="G11" s="23">
        <v>612</v>
      </c>
      <c r="H11" s="23">
        <v>631</v>
      </c>
      <c r="I11" s="23">
        <v>735</v>
      </c>
      <c r="J11" s="23">
        <v>61</v>
      </c>
      <c r="K11" s="23">
        <v>65</v>
      </c>
      <c r="L11" s="23">
        <v>57</v>
      </c>
      <c r="M11" s="23">
        <v>7</v>
      </c>
      <c r="N11" s="23">
        <v>14</v>
      </c>
      <c r="O11" s="23">
        <v>704</v>
      </c>
      <c r="P11" s="23">
        <v>588</v>
      </c>
      <c r="Q11" s="23">
        <v>718</v>
      </c>
      <c r="R11" s="23">
        <f t="shared" si="0"/>
        <v>6511</v>
      </c>
      <c r="T11" s="26"/>
    </row>
    <row r="12" spans="1:20" ht="21" customHeight="1">
      <c r="A12" s="5" t="s">
        <v>45</v>
      </c>
      <c r="B12" s="24">
        <v>524</v>
      </c>
      <c r="C12" s="24">
        <v>420</v>
      </c>
      <c r="D12" s="24">
        <v>97</v>
      </c>
      <c r="E12" s="24">
        <v>39</v>
      </c>
      <c r="F12" s="24">
        <v>0</v>
      </c>
      <c r="G12" s="24">
        <v>377</v>
      </c>
      <c r="H12" s="24">
        <v>294</v>
      </c>
      <c r="I12" s="24">
        <v>485</v>
      </c>
      <c r="J12" s="24">
        <v>28</v>
      </c>
      <c r="K12" s="24">
        <v>14</v>
      </c>
      <c r="L12" s="24">
        <v>17</v>
      </c>
      <c r="M12" s="24">
        <v>5</v>
      </c>
      <c r="N12" s="24">
        <v>13</v>
      </c>
      <c r="O12" s="24">
        <v>183</v>
      </c>
      <c r="P12" s="24">
        <v>141</v>
      </c>
      <c r="Q12" s="24">
        <v>613</v>
      </c>
      <c r="R12" s="24">
        <f t="shared" si="0"/>
        <v>3250</v>
      </c>
      <c r="T12" s="26"/>
    </row>
    <row r="13" spans="1:20" ht="21" customHeight="1">
      <c r="A13" s="5" t="s">
        <v>46</v>
      </c>
      <c r="B13" s="23">
        <v>400</v>
      </c>
      <c r="C13" s="23">
        <v>309</v>
      </c>
      <c r="D13" s="23">
        <v>36</v>
      </c>
      <c r="E13" s="23">
        <v>2</v>
      </c>
      <c r="F13" s="23">
        <v>0</v>
      </c>
      <c r="G13" s="23">
        <v>250</v>
      </c>
      <c r="H13" s="23">
        <v>181</v>
      </c>
      <c r="I13" s="23">
        <v>348</v>
      </c>
      <c r="J13" s="23">
        <v>2</v>
      </c>
      <c r="K13" s="23">
        <v>0</v>
      </c>
      <c r="L13" s="23">
        <v>4</v>
      </c>
      <c r="M13" s="23">
        <v>0</v>
      </c>
      <c r="N13" s="23">
        <v>10</v>
      </c>
      <c r="O13" s="23">
        <v>157</v>
      </c>
      <c r="P13" s="23">
        <v>82</v>
      </c>
      <c r="Q13" s="23">
        <v>139</v>
      </c>
      <c r="R13" s="23">
        <f t="shared" si="0"/>
        <v>1920</v>
      </c>
      <c r="T13" s="26"/>
    </row>
    <row r="14" spans="1:20" ht="21" customHeight="1">
      <c r="A14" s="5" t="s">
        <v>47</v>
      </c>
      <c r="B14" s="24">
        <v>364</v>
      </c>
      <c r="C14" s="24">
        <v>189</v>
      </c>
      <c r="D14" s="24">
        <v>37</v>
      </c>
      <c r="E14" s="24">
        <v>7</v>
      </c>
      <c r="F14" s="24">
        <v>4</v>
      </c>
      <c r="G14" s="24">
        <v>190</v>
      </c>
      <c r="H14" s="24">
        <v>141</v>
      </c>
      <c r="I14" s="24">
        <v>273</v>
      </c>
      <c r="J14" s="24">
        <v>31</v>
      </c>
      <c r="K14" s="24">
        <v>11</v>
      </c>
      <c r="L14" s="24">
        <v>20</v>
      </c>
      <c r="M14" s="24">
        <v>2</v>
      </c>
      <c r="N14" s="24">
        <v>15</v>
      </c>
      <c r="O14" s="24">
        <v>175</v>
      </c>
      <c r="P14" s="24">
        <v>126</v>
      </c>
      <c r="Q14" s="24">
        <v>355</v>
      </c>
      <c r="R14" s="24">
        <f t="shared" si="0"/>
        <v>1940</v>
      </c>
      <c r="T14" s="26"/>
    </row>
    <row r="15" spans="1:20" ht="21" customHeight="1">
      <c r="A15" s="5" t="s">
        <v>48</v>
      </c>
      <c r="B15" s="23">
        <v>235</v>
      </c>
      <c r="C15" s="23">
        <v>157</v>
      </c>
      <c r="D15" s="23">
        <v>50</v>
      </c>
      <c r="E15" s="23">
        <v>12</v>
      </c>
      <c r="F15" s="23">
        <v>0</v>
      </c>
      <c r="G15" s="23">
        <v>196</v>
      </c>
      <c r="H15" s="23">
        <v>206</v>
      </c>
      <c r="I15" s="23">
        <v>183</v>
      </c>
      <c r="J15" s="23">
        <v>16</v>
      </c>
      <c r="K15" s="23">
        <v>16</v>
      </c>
      <c r="L15" s="23">
        <v>26</v>
      </c>
      <c r="M15" s="23">
        <v>5</v>
      </c>
      <c r="N15" s="23">
        <v>5</v>
      </c>
      <c r="O15" s="23">
        <v>107</v>
      </c>
      <c r="P15" s="23">
        <v>79</v>
      </c>
      <c r="Q15" s="23">
        <v>167</v>
      </c>
      <c r="R15" s="23">
        <f t="shared" si="0"/>
        <v>1460</v>
      </c>
      <c r="T15" s="26"/>
    </row>
    <row r="16" spans="1:20" ht="21" customHeight="1">
      <c r="A16" s="5" t="s">
        <v>49</v>
      </c>
      <c r="B16" s="24">
        <v>314</v>
      </c>
      <c r="C16" s="24">
        <v>435</v>
      </c>
      <c r="D16" s="24">
        <v>91</v>
      </c>
      <c r="E16" s="24">
        <v>7</v>
      </c>
      <c r="F16" s="24">
        <v>0</v>
      </c>
      <c r="G16" s="24">
        <v>212</v>
      </c>
      <c r="H16" s="24">
        <v>187</v>
      </c>
      <c r="I16" s="24">
        <v>329</v>
      </c>
      <c r="J16" s="24">
        <v>11</v>
      </c>
      <c r="K16" s="24">
        <v>4</v>
      </c>
      <c r="L16" s="24">
        <v>0</v>
      </c>
      <c r="M16" s="24">
        <v>0</v>
      </c>
      <c r="N16" s="24">
        <v>10</v>
      </c>
      <c r="O16" s="24">
        <v>255</v>
      </c>
      <c r="P16" s="24">
        <v>168</v>
      </c>
      <c r="Q16" s="24">
        <v>892</v>
      </c>
      <c r="R16" s="24">
        <f t="shared" si="0"/>
        <v>2915</v>
      </c>
      <c r="T16" s="26"/>
    </row>
    <row r="17" spans="1:20" ht="21" customHeight="1">
      <c r="A17" s="5" t="s">
        <v>50</v>
      </c>
      <c r="B17" s="23">
        <v>234</v>
      </c>
      <c r="C17" s="23">
        <v>267</v>
      </c>
      <c r="D17" s="23">
        <v>17</v>
      </c>
      <c r="E17" s="23">
        <v>10</v>
      </c>
      <c r="F17" s="23">
        <v>2</v>
      </c>
      <c r="G17" s="23">
        <v>106</v>
      </c>
      <c r="H17" s="23">
        <v>104</v>
      </c>
      <c r="I17" s="23">
        <v>191</v>
      </c>
      <c r="J17" s="23">
        <v>10</v>
      </c>
      <c r="K17" s="23">
        <v>10</v>
      </c>
      <c r="L17" s="23">
        <v>10</v>
      </c>
      <c r="M17" s="23">
        <v>0</v>
      </c>
      <c r="N17" s="23">
        <v>10</v>
      </c>
      <c r="O17" s="23">
        <v>65</v>
      </c>
      <c r="P17" s="23">
        <v>140</v>
      </c>
      <c r="Q17" s="23">
        <v>124</v>
      </c>
      <c r="R17" s="23">
        <f t="shared" si="0"/>
        <v>1300</v>
      </c>
      <c r="T17" s="26"/>
    </row>
    <row r="18" spans="1:20" ht="21" customHeight="1">
      <c r="A18" s="5" t="s">
        <v>51</v>
      </c>
      <c r="B18" s="24">
        <v>349</v>
      </c>
      <c r="C18" s="24">
        <v>272</v>
      </c>
      <c r="D18" s="24">
        <v>0</v>
      </c>
      <c r="E18" s="24">
        <v>0</v>
      </c>
      <c r="F18" s="24">
        <v>0</v>
      </c>
      <c r="G18" s="24">
        <v>176</v>
      </c>
      <c r="H18" s="24">
        <v>157</v>
      </c>
      <c r="I18" s="24">
        <v>169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100</v>
      </c>
      <c r="P18" s="24">
        <v>59</v>
      </c>
      <c r="Q18" s="24">
        <v>13</v>
      </c>
      <c r="R18" s="24">
        <f t="shared" si="0"/>
        <v>1295</v>
      </c>
      <c r="T18" s="26"/>
    </row>
    <row r="19" spans="1:20" ht="21" customHeight="1">
      <c r="A19" s="5" t="s">
        <v>52</v>
      </c>
      <c r="B19" s="23">
        <v>378</v>
      </c>
      <c r="C19" s="23">
        <v>334</v>
      </c>
      <c r="D19" s="23">
        <v>69</v>
      </c>
      <c r="E19" s="23">
        <v>17</v>
      </c>
      <c r="F19" s="23">
        <v>8</v>
      </c>
      <c r="G19" s="23">
        <v>207</v>
      </c>
      <c r="H19" s="23">
        <v>159</v>
      </c>
      <c r="I19" s="23">
        <v>328</v>
      </c>
      <c r="J19" s="23">
        <v>13</v>
      </c>
      <c r="K19" s="23">
        <v>13</v>
      </c>
      <c r="L19" s="23">
        <v>17</v>
      </c>
      <c r="M19" s="23">
        <v>7</v>
      </c>
      <c r="N19" s="23">
        <v>12</v>
      </c>
      <c r="O19" s="23">
        <v>249</v>
      </c>
      <c r="P19" s="23">
        <v>129</v>
      </c>
      <c r="Q19" s="23">
        <v>0</v>
      </c>
      <c r="R19" s="23">
        <f t="shared" si="0"/>
        <v>1940</v>
      </c>
      <c r="T19" s="26"/>
    </row>
    <row r="20" spans="1:20" ht="21" customHeight="1">
      <c r="A20" s="5" t="s">
        <v>70</v>
      </c>
      <c r="B20" s="24">
        <v>3418</v>
      </c>
      <c r="C20" s="24">
        <v>2581</v>
      </c>
      <c r="D20" s="24">
        <v>214</v>
      </c>
      <c r="E20" s="24">
        <v>122</v>
      </c>
      <c r="F20" s="24">
        <v>7</v>
      </c>
      <c r="G20" s="24">
        <v>1611</v>
      </c>
      <c r="H20" s="24">
        <v>1644</v>
      </c>
      <c r="I20" s="24">
        <v>2884</v>
      </c>
      <c r="J20" s="24">
        <v>85</v>
      </c>
      <c r="K20" s="24">
        <v>64</v>
      </c>
      <c r="L20" s="24">
        <v>47</v>
      </c>
      <c r="M20" s="24">
        <v>3</v>
      </c>
      <c r="N20" s="24">
        <v>37</v>
      </c>
      <c r="O20" s="24">
        <v>266</v>
      </c>
      <c r="P20" s="24">
        <v>524</v>
      </c>
      <c r="Q20" s="24">
        <v>1063</v>
      </c>
      <c r="R20" s="24">
        <f t="shared" si="0"/>
        <v>14570</v>
      </c>
      <c r="T20" s="26"/>
    </row>
    <row r="21" spans="1:20" ht="21" customHeight="1">
      <c r="A21" s="6" t="s">
        <v>39</v>
      </c>
      <c r="B21" s="25">
        <f>SUM(B7:B20)</f>
        <v>11525</v>
      </c>
      <c r="C21" s="25">
        <f t="shared" ref="C21:Q21" si="1">SUM(C7:C20)</f>
        <v>9238</v>
      </c>
      <c r="D21" s="25">
        <f t="shared" si="1"/>
        <v>1262</v>
      </c>
      <c r="E21" s="25">
        <f t="shared" si="1"/>
        <v>489</v>
      </c>
      <c r="F21" s="25">
        <f t="shared" si="1"/>
        <v>109</v>
      </c>
      <c r="G21" s="25">
        <f t="shared" si="1"/>
        <v>5986</v>
      </c>
      <c r="H21" s="25">
        <f t="shared" si="1"/>
        <v>5283</v>
      </c>
      <c r="I21" s="25">
        <f t="shared" si="1"/>
        <v>9464</v>
      </c>
      <c r="J21" s="25">
        <f t="shared" si="1"/>
        <v>443</v>
      </c>
      <c r="K21" s="25">
        <f t="shared" si="1"/>
        <v>612</v>
      </c>
      <c r="L21" s="25">
        <f t="shared" si="1"/>
        <v>287</v>
      </c>
      <c r="M21" s="25">
        <f t="shared" si="1"/>
        <v>59</v>
      </c>
      <c r="N21" s="25">
        <f t="shared" si="1"/>
        <v>214</v>
      </c>
      <c r="O21" s="25">
        <f t="shared" si="1"/>
        <v>4472</v>
      </c>
      <c r="P21" s="25">
        <f t="shared" si="1"/>
        <v>3846</v>
      </c>
      <c r="Q21" s="25">
        <f t="shared" si="1"/>
        <v>8586</v>
      </c>
      <c r="R21" s="25">
        <f>SUM(R7:R20)</f>
        <v>61875</v>
      </c>
      <c r="T21" s="26"/>
    </row>
    <row r="22" spans="1:20" ht="21" customHeight="1">
      <c r="A22" s="60" t="s">
        <v>53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T22" s="26"/>
    </row>
    <row r="23" spans="1:20">
      <c r="R23" s="7"/>
    </row>
    <row r="24" spans="1:20">
      <c r="R24" s="7"/>
    </row>
    <row r="25" spans="1:20">
      <c r="Q25" s="26"/>
      <c r="R25" s="7"/>
    </row>
    <row r="26" spans="1:20">
      <c r="R26" s="7"/>
    </row>
    <row r="27" spans="1:20">
      <c r="R27" s="7"/>
    </row>
    <row r="28" spans="1:20">
      <c r="R28" s="7"/>
    </row>
    <row r="29" spans="1:20">
      <c r="R29" s="7"/>
    </row>
    <row r="30" spans="1:20">
      <c r="R30" s="7"/>
    </row>
    <row r="31" spans="1:20">
      <c r="R31" s="7"/>
    </row>
    <row r="32" spans="1:20">
      <c r="R32" s="7"/>
    </row>
    <row r="33" spans="18:18">
      <c r="R33" s="7"/>
    </row>
    <row r="34" spans="18:18">
      <c r="R34" s="7"/>
    </row>
    <row r="35" spans="18:18">
      <c r="R35" s="7"/>
    </row>
    <row r="36" spans="18:18">
      <c r="R36" s="7"/>
    </row>
  </sheetData>
  <mergeCells count="2">
    <mergeCell ref="A4:R4"/>
    <mergeCell ref="A22:R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F35AF-90BC-47B4-BBB4-5602135E04C6}">
  <sheetPr>
    <tabColor theme="0" tint="-0.14999847407452621"/>
  </sheetPr>
  <dimension ref="A1:U38"/>
  <sheetViews>
    <sheetView showGridLines="0" view="pageBreakPreview" zoomScale="53" zoomScaleNormal="112" zoomScaleSheetLayoutView="90" workbookViewId="0">
      <selection activeCell="A4" sqref="A4:S4"/>
    </sheetView>
  </sheetViews>
  <sheetFormatPr defaultColWidth="9" defaultRowHeight="19"/>
  <cols>
    <col min="1" max="18" width="22.81640625" style="1" customWidth="1"/>
    <col min="19" max="19" width="10.81640625" style="1" customWidth="1"/>
    <col min="20" max="20" width="12.81640625" style="1" customWidth="1"/>
    <col min="21" max="21" width="11.453125" style="1" customWidth="1"/>
    <col min="22" max="22" width="11.1796875" style="1" customWidth="1"/>
    <col min="23" max="23" width="10.453125" style="1" customWidth="1"/>
    <col min="24" max="16384" width="9" style="1"/>
  </cols>
  <sheetData>
    <row r="1" spans="1:21" ht="21" customHeight="1"/>
    <row r="2" spans="1:21" ht="21" customHeight="1"/>
    <row r="3" spans="1:21" ht="21" customHeight="1"/>
    <row r="4" spans="1:21" s="2" customFormat="1" ht="44.15" customHeight="1">
      <c r="A4" s="59" t="s">
        <v>8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21" ht="2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21" ht="36">
      <c r="A6" s="19" t="s">
        <v>36</v>
      </c>
      <c r="B6" s="18" t="s">
        <v>71</v>
      </c>
      <c r="C6" s="18" t="s">
        <v>54</v>
      </c>
      <c r="D6" s="18" t="s">
        <v>55</v>
      </c>
      <c r="E6" s="18" t="s">
        <v>56</v>
      </c>
      <c r="F6" s="18" t="s">
        <v>57</v>
      </c>
      <c r="G6" s="18" t="s">
        <v>58</v>
      </c>
      <c r="H6" s="18" t="s">
        <v>59</v>
      </c>
      <c r="I6" s="18" t="s">
        <v>60</v>
      </c>
      <c r="J6" s="18" t="s">
        <v>61</v>
      </c>
      <c r="K6" s="18" t="s">
        <v>62</v>
      </c>
      <c r="L6" s="18" t="s">
        <v>63</v>
      </c>
      <c r="M6" s="18" t="s">
        <v>64</v>
      </c>
      <c r="N6" s="18" t="s">
        <v>65</v>
      </c>
      <c r="O6" s="18" t="s">
        <v>66</v>
      </c>
      <c r="P6" s="18" t="s">
        <v>67</v>
      </c>
      <c r="Q6" s="18" t="s">
        <v>68</v>
      </c>
      <c r="R6" s="18" t="s">
        <v>69</v>
      </c>
      <c r="S6" s="18" t="s">
        <v>39</v>
      </c>
    </row>
    <row r="7" spans="1:21" ht="21" customHeight="1">
      <c r="A7" s="5" t="s">
        <v>40</v>
      </c>
      <c r="B7" s="23">
        <v>902</v>
      </c>
      <c r="C7" s="23">
        <v>950</v>
      </c>
      <c r="D7" s="23">
        <v>744</v>
      </c>
      <c r="E7" s="23">
        <v>193</v>
      </c>
      <c r="F7" s="23">
        <v>69</v>
      </c>
      <c r="G7" s="23">
        <v>23</v>
      </c>
      <c r="H7" s="23">
        <v>631</v>
      </c>
      <c r="I7" s="23">
        <v>640</v>
      </c>
      <c r="J7" s="23">
        <v>1429</v>
      </c>
      <c r="K7" s="23">
        <v>99</v>
      </c>
      <c r="L7" s="23">
        <v>73</v>
      </c>
      <c r="M7" s="23">
        <v>71</v>
      </c>
      <c r="N7" s="23">
        <v>19</v>
      </c>
      <c r="O7" s="23">
        <v>55</v>
      </c>
      <c r="P7" s="23">
        <v>71</v>
      </c>
      <c r="Q7" s="23">
        <v>376</v>
      </c>
      <c r="R7" s="23">
        <v>0</v>
      </c>
      <c r="S7" s="23">
        <f>SUM(B7:R7)</f>
        <v>6345</v>
      </c>
      <c r="U7" s="26"/>
    </row>
    <row r="8" spans="1:21" ht="21" customHeight="1">
      <c r="A8" s="5" t="s">
        <v>41</v>
      </c>
      <c r="B8" s="24">
        <v>1111</v>
      </c>
      <c r="C8" s="24">
        <v>511</v>
      </c>
      <c r="D8" s="24">
        <v>393</v>
      </c>
      <c r="E8" s="24">
        <v>96</v>
      </c>
      <c r="F8" s="24">
        <v>47</v>
      </c>
      <c r="G8" s="24">
        <v>9</v>
      </c>
      <c r="H8" s="24">
        <v>290</v>
      </c>
      <c r="I8" s="24">
        <v>326</v>
      </c>
      <c r="J8" s="24">
        <v>369</v>
      </c>
      <c r="K8" s="24">
        <v>43</v>
      </c>
      <c r="L8" s="24">
        <v>19</v>
      </c>
      <c r="M8" s="24">
        <v>43</v>
      </c>
      <c r="N8" s="24">
        <v>12</v>
      </c>
      <c r="O8" s="24">
        <v>5</v>
      </c>
      <c r="P8" s="24">
        <v>52</v>
      </c>
      <c r="Q8" s="24">
        <v>242</v>
      </c>
      <c r="R8" s="24">
        <v>337</v>
      </c>
      <c r="S8" s="24">
        <f t="shared" ref="S8:S20" si="0">SUM(B8:R8)</f>
        <v>3905</v>
      </c>
      <c r="U8" s="26"/>
    </row>
    <row r="9" spans="1:21" ht="21" customHeight="1">
      <c r="A9" s="5" t="s">
        <v>42</v>
      </c>
      <c r="B9" s="23">
        <v>0</v>
      </c>
      <c r="C9" s="23">
        <v>168</v>
      </c>
      <c r="D9" s="23">
        <v>188</v>
      </c>
      <c r="E9" s="23">
        <v>0</v>
      </c>
      <c r="F9" s="23">
        <v>0</v>
      </c>
      <c r="G9" s="23">
        <v>0</v>
      </c>
      <c r="H9" s="23">
        <v>67</v>
      </c>
      <c r="I9" s="23">
        <v>67</v>
      </c>
      <c r="J9" s="23">
        <v>350</v>
      </c>
      <c r="K9" s="23">
        <v>0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70</v>
      </c>
      <c r="R9" s="23">
        <v>115</v>
      </c>
      <c r="S9" s="23">
        <f t="shared" si="0"/>
        <v>1025</v>
      </c>
      <c r="U9" s="26"/>
    </row>
    <row r="10" spans="1:21" ht="21" customHeight="1">
      <c r="A10" s="5" t="s">
        <v>43</v>
      </c>
      <c r="B10" s="24">
        <v>0</v>
      </c>
      <c r="C10" s="24">
        <v>46</v>
      </c>
      <c r="D10" s="24">
        <v>33</v>
      </c>
      <c r="E10" s="24">
        <v>2</v>
      </c>
      <c r="F10" s="24">
        <v>1</v>
      </c>
      <c r="G10" s="24">
        <v>1</v>
      </c>
      <c r="H10" s="24">
        <v>56</v>
      </c>
      <c r="I10" s="24">
        <v>19</v>
      </c>
      <c r="J10" s="24">
        <v>149</v>
      </c>
      <c r="K10" s="24">
        <v>1</v>
      </c>
      <c r="L10" s="24">
        <v>1</v>
      </c>
      <c r="M10" s="24">
        <v>2</v>
      </c>
      <c r="N10" s="24">
        <v>1</v>
      </c>
      <c r="O10" s="24">
        <v>1</v>
      </c>
      <c r="P10" s="24">
        <v>2</v>
      </c>
      <c r="Q10" s="24">
        <v>30</v>
      </c>
      <c r="R10" s="24">
        <v>18</v>
      </c>
      <c r="S10" s="24">
        <f t="shared" si="0"/>
        <v>363</v>
      </c>
      <c r="U10" s="26"/>
    </row>
    <row r="11" spans="1:21" ht="21" customHeight="1">
      <c r="A11" s="5" t="s">
        <v>44</v>
      </c>
      <c r="B11" s="23">
        <v>88</v>
      </c>
      <c r="C11" s="23">
        <v>990</v>
      </c>
      <c r="D11" s="23">
        <v>822</v>
      </c>
      <c r="E11" s="23">
        <v>32</v>
      </c>
      <c r="F11" s="23">
        <v>10</v>
      </c>
      <c r="G11" s="23">
        <v>12</v>
      </c>
      <c r="H11" s="23">
        <v>584</v>
      </c>
      <c r="I11" s="23">
        <v>507</v>
      </c>
      <c r="J11" s="23">
        <v>685</v>
      </c>
      <c r="K11" s="23">
        <v>25</v>
      </c>
      <c r="L11" s="23">
        <v>24</v>
      </c>
      <c r="M11" s="23">
        <v>7</v>
      </c>
      <c r="N11" s="23">
        <v>1</v>
      </c>
      <c r="O11" s="23">
        <v>3</v>
      </c>
      <c r="P11" s="23">
        <v>30</v>
      </c>
      <c r="Q11" s="23">
        <v>54</v>
      </c>
      <c r="R11" s="23">
        <v>594</v>
      </c>
      <c r="S11" s="23">
        <f t="shared" si="0"/>
        <v>4468</v>
      </c>
      <c r="U11" s="26"/>
    </row>
    <row r="12" spans="1:21" ht="21" customHeight="1">
      <c r="A12" s="5" t="s">
        <v>45</v>
      </c>
      <c r="B12" s="24">
        <v>6</v>
      </c>
      <c r="C12" s="24">
        <v>156</v>
      </c>
      <c r="D12" s="24">
        <v>141</v>
      </c>
      <c r="E12" s="24">
        <v>48</v>
      </c>
      <c r="F12" s="24">
        <v>17</v>
      </c>
      <c r="G12" s="24">
        <v>5</v>
      </c>
      <c r="H12" s="24">
        <v>61</v>
      </c>
      <c r="I12" s="24">
        <v>78</v>
      </c>
      <c r="J12" s="24">
        <v>345</v>
      </c>
      <c r="K12" s="24">
        <v>23</v>
      </c>
      <c r="L12" s="24">
        <v>37</v>
      </c>
      <c r="M12" s="24">
        <v>21</v>
      </c>
      <c r="N12" s="24">
        <v>12</v>
      </c>
      <c r="O12" s="24">
        <v>7</v>
      </c>
      <c r="P12" s="24">
        <v>10</v>
      </c>
      <c r="Q12" s="24">
        <v>81</v>
      </c>
      <c r="R12" s="24">
        <v>122</v>
      </c>
      <c r="S12" s="24">
        <f t="shared" si="0"/>
        <v>1170</v>
      </c>
      <c r="U12" s="26"/>
    </row>
    <row r="13" spans="1:21" ht="21" customHeight="1">
      <c r="A13" s="5" t="s">
        <v>46</v>
      </c>
      <c r="B13" s="23">
        <v>9</v>
      </c>
      <c r="C13" s="23">
        <v>22</v>
      </c>
      <c r="D13" s="23">
        <v>19</v>
      </c>
      <c r="E13" s="23">
        <v>5</v>
      </c>
      <c r="F13" s="23">
        <v>3</v>
      </c>
      <c r="G13" s="23">
        <v>1</v>
      </c>
      <c r="H13" s="23">
        <v>10</v>
      </c>
      <c r="I13" s="23">
        <v>15</v>
      </c>
      <c r="J13" s="23">
        <v>24</v>
      </c>
      <c r="K13" s="23">
        <v>6</v>
      </c>
      <c r="L13" s="23">
        <v>2</v>
      </c>
      <c r="M13" s="23">
        <v>4</v>
      </c>
      <c r="N13" s="23">
        <v>1</v>
      </c>
      <c r="O13" s="23">
        <v>0</v>
      </c>
      <c r="P13" s="23">
        <v>2</v>
      </c>
      <c r="Q13" s="23">
        <v>7</v>
      </c>
      <c r="R13" s="23">
        <v>5</v>
      </c>
      <c r="S13" s="23">
        <f t="shared" si="0"/>
        <v>135</v>
      </c>
      <c r="U13" s="26"/>
    </row>
    <row r="14" spans="1:21" ht="21" customHeight="1">
      <c r="A14" s="5" t="s">
        <v>47</v>
      </c>
      <c r="B14" s="24">
        <v>0</v>
      </c>
      <c r="C14" s="24">
        <v>35</v>
      </c>
      <c r="D14" s="24">
        <v>22</v>
      </c>
      <c r="E14" s="24">
        <v>6</v>
      </c>
      <c r="F14" s="24">
        <v>4</v>
      </c>
      <c r="G14" s="24">
        <v>0</v>
      </c>
      <c r="H14" s="24">
        <v>18</v>
      </c>
      <c r="I14" s="24">
        <v>23</v>
      </c>
      <c r="J14" s="24">
        <v>114</v>
      </c>
      <c r="K14" s="24">
        <v>4</v>
      </c>
      <c r="L14" s="24">
        <v>3</v>
      </c>
      <c r="M14" s="24">
        <v>8</v>
      </c>
      <c r="N14" s="24">
        <v>1</v>
      </c>
      <c r="O14" s="24">
        <v>0</v>
      </c>
      <c r="P14" s="24">
        <v>0</v>
      </c>
      <c r="Q14" s="24">
        <v>18</v>
      </c>
      <c r="R14" s="24">
        <v>0</v>
      </c>
      <c r="S14" s="24">
        <f t="shared" si="0"/>
        <v>256</v>
      </c>
      <c r="U14" s="26"/>
    </row>
    <row r="15" spans="1:21" ht="21" customHeight="1">
      <c r="A15" s="5" t="s">
        <v>48</v>
      </c>
      <c r="B15" s="27" t="s">
        <v>72</v>
      </c>
      <c r="C15" s="27" t="s">
        <v>72</v>
      </c>
      <c r="D15" s="27" t="s">
        <v>72</v>
      </c>
      <c r="E15" s="27" t="s">
        <v>72</v>
      </c>
      <c r="F15" s="27" t="s">
        <v>72</v>
      </c>
      <c r="G15" s="27" t="s">
        <v>72</v>
      </c>
      <c r="H15" s="27" t="s">
        <v>72</v>
      </c>
      <c r="I15" s="27" t="s">
        <v>72</v>
      </c>
      <c r="J15" s="27" t="s">
        <v>72</v>
      </c>
      <c r="K15" s="27" t="s">
        <v>72</v>
      </c>
      <c r="L15" s="27" t="s">
        <v>72</v>
      </c>
      <c r="M15" s="27" t="s">
        <v>72</v>
      </c>
      <c r="N15" s="27" t="s">
        <v>72</v>
      </c>
      <c r="O15" s="27" t="s">
        <v>72</v>
      </c>
      <c r="P15" s="27" t="s">
        <v>72</v>
      </c>
      <c r="Q15" s="27" t="s">
        <v>72</v>
      </c>
      <c r="R15" s="27" t="s">
        <v>72</v>
      </c>
      <c r="S15" s="23">
        <f t="shared" si="0"/>
        <v>0</v>
      </c>
      <c r="U15" s="26"/>
    </row>
    <row r="16" spans="1:21" ht="21" customHeight="1">
      <c r="A16" s="5" t="s">
        <v>49</v>
      </c>
      <c r="B16" s="24">
        <v>4</v>
      </c>
      <c r="C16" s="24">
        <v>36</v>
      </c>
      <c r="D16" s="24">
        <v>35</v>
      </c>
      <c r="E16" s="24">
        <v>12</v>
      </c>
      <c r="F16" s="24">
        <v>10</v>
      </c>
      <c r="G16" s="24">
        <v>0</v>
      </c>
      <c r="H16" s="24">
        <v>15</v>
      </c>
      <c r="I16" s="24">
        <v>10</v>
      </c>
      <c r="J16" s="24">
        <v>96</v>
      </c>
      <c r="K16" s="24">
        <v>11</v>
      </c>
      <c r="L16" s="24">
        <v>2</v>
      </c>
      <c r="M16" s="24">
        <v>6</v>
      </c>
      <c r="N16" s="24">
        <v>0</v>
      </c>
      <c r="O16" s="24">
        <v>2</v>
      </c>
      <c r="P16" s="24">
        <v>1</v>
      </c>
      <c r="Q16" s="24">
        <v>10</v>
      </c>
      <c r="R16" s="24">
        <v>0</v>
      </c>
      <c r="S16" s="24">
        <f t="shared" si="0"/>
        <v>250</v>
      </c>
      <c r="U16" s="26"/>
    </row>
    <row r="17" spans="1:21" ht="21" customHeight="1">
      <c r="A17" s="5" t="s">
        <v>50</v>
      </c>
      <c r="B17" s="23">
        <v>0</v>
      </c>
      <c r="C17" s="23">
        <v>37</v>
      </c>
      <c r="D17" s="23">
        <v>17</v>
      </c>
      <c r="E17" s="23">
        <v>10</v>
      </c>
      <c r="F17" s="23">
        <v>13</v>
      </c>
      <c r="G17" s="23">
        <v>0</v>
      </c>
      <c r="H17" s="23">
        <v>36</v>
      </c>
      <c r="I17" s="23">
        <v>29</v>
      </c>
      <c r="J17" s="23">
        <v>46</v>
      </c>
      <c r="K17" s="23">
        <v>14</v>
      </c>
      <c r="L17" s="23">
        <v>8</v>
      </c>
      <c r="M17" s="23">
        <v>9</v>
      </c>
      <c r="N17" s="23">
        <v>4</v>
      </c>
      <c r="O17" s="23">
        <v>0</v>
      </c>
      <c r="P17" s="23">
        <v>9</v>
      </c>
      <c r="Q17" s="23">
        <v>14</v>
      </c>
      <c r="R17" s="23">
        <v>4</v>
      </c>
      <c r="S17" s="23">
        <f t="shared" si="0"/>
        <v>250</v>
      </c>
      <c r="U17" s="26"/>
    </row>
    <row r="18" spans="1:21" ht="21" customHeight="1">
      <c r="A18" s="5" t="s">
        <v>51</v>
      </c>
      <c r="B18" s="24">
        <v>0</v>
      </c>
      <c r="C18" s="24" t="s">
        <v>72</v>
      </c>
      <c r="D18" s="24" t="s">
        <v>72</v>
      </c>
      <c r="E18" s="24" t="s">
        <v>72</v>
      </c>
      <c r="F18" s="24" t="s">
        <v>72</v>
      </c>
      <c r="G18" s="24" t="s">
        <v>72</v>
      </c>
      <c r="H18" s="24" t="s">
        <v>72</v>
      </c>
      <c r="I18" s="24" t="s">
        <v>72</v>
      </c>
      <c r="J18" s="24" t="s">
        <v>72</v>
      </c>
      <c r="K18" s="24" t="s">
        <v>72</v>
      </c>
      <c r="L18" s="24" t="s">
        <v>72</v>
      </c>
      <c r="M18" s="24" t="s">
        <v>72</v>
      </c>
      <c r="N18" s="24" t="s">
        <v>72</v>
      </c>
      <c r="O18" s="24" t="s">
        <v>72</v>
      </c>
      <c r="P18" s="24" t="s">
        <v>72</v>
      </c>
      <c r="Q18" s="24" t="s">
        <v>72</v>
      </c>
      <c r="R18" s="24" t="s">
        <v>72</v>
      </c>
      <c r="S18" s="24">
        <f t="shared" si="0"/>
        <v>0</v>
      </c>
      <c r="U18" s="26"/>
    </row>
    <row r="19" spans="1:21" ht="21" customHeight="1">
      <c r="A19" s="5" t="s">
        <v>52</v>
      </c>
      <c r="B19" s="23" t="s">
        <v>72</v>
      </c>
      <c r="C19" s="27">
        <v>4</v>
      </c>
      <c r="D19" s="27">
        <v>5</v>
      </c>
      <c r="E19" s="27">
        <v>0</v>
      </c>
      <c r="F19" s="27">
        <v>0</v>
      </c>
      <c r="G19" s="27">
        <v>0</v>
      </c>
      <c r="H19" s="27">
        <v>5</v>
      </c>
      <c r="I19" s="27">
        <v>10</v>
      </c>
      <c r="J19" s="27">
        <v>2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4</v>
      </c>
      <c r="R19" s="27">
        <v>0</v>
      </c>
      <c r="S19" s="23">
        <f t="shared" si="0"/>
        <v>30</v>
      </c>
      <c r="U19" s="26"/>
    </row>
    <row r="20" spans="1:21" ht="21" customHeight="1">
      <c r="A20" s="6" t="s">
        <v>39</v>
      </c>
      <c r="B20" s="25">
        <f>SUM(B7:B19)</f>
        <v>2120</v>
      </c>
      <c r="C20" s="25">
        <f t="shared" ref="C20:R20" si="1">SUM(C7:C19)</f>
        <v>2955</v>
      </c>
      <c r="D20" s="25">
        <f t="shared" si="1"/>
        <v>2419</v>
      </c>
      <c r="E20" s="25">
        <f t="shared" si="1"/>
        <v>404</v>
      </c>
      <c r="F20" s="25">
        <f t="shared" si="1"/>
        <v>174</v>
      </c>
      <c r="G20" s="25">
        <f t="shared" si="1"/>
        <v>51</v>
      </c>
      <c r="H20" s="25">
        <f t="shared" si="1"/>
        <v>1773</v>
      </c>
      <c r="I20" s="25">
        <f t="shared" si="1"/>
        <v>1724</v>
      </c>
      <c r="J20" s="25">
        <f t="shared" si="1"/>
        <v>3609</v>
      </c>
      <c r="K20" s="25">
        <f t="shared" si="1"/>
        <v>226</v>
      </c>
      <c r="L20" s="25">
        <f t="shared" si="1"/>
        <v>169</v>
      </c>
      <c r="M20" s="25">
        <f t="shared" si="1"/>
        <v>171</v>
      </c>
      <c r="N20" s="25">
        <f t="shared" si="1"/>
        <v>51</v>
      </c>
      <c r="O20" s="25">
        <f t="shared" si="1"/>
        <v>73</v>
      </c>
      <c r="P20" s="25">
        <f t="shared" si="1"/>
        <v>177</v>
      </c>
      <c r="Q20" s="25">
        <f t="shared" si="1"/>
        <v>906</v>
      </c>
      <c r="R20" s="25">
        <f t="shared" si="1"/>
        <v>1195</v>
      </c>
      <c r="S20" s="25">
        <f t="shared" si="0"/>
        <v>18197</v>
      </c>
    </row>
    <row r="21" spans="1:21" ht="21" customHeight="1">
      <c r="A21" s="60" t="s">
        <v>53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</row>
    <row r="22" spans="1:21">
      <c r="S22" s="7"/>
    </row>
    <row r="23" spans="1:21">
      <c r="S23" s="7"/>
    </row>
    <row r="24" spans="1:21">
      <c r="S24" s="7"/>
    </row>
    <row r="25" spans="1:21">
      <c r="S25" s="7"/>
    </row>
    <row r="26" spans="1:21">
      <c r="S26" s="7"/>
    </row>
    <row r="27" spans="1:21">
      <c r="S27" s="7"/>
    </row>
    <row r="28" spans="1:21">
      <c r="S28" s="7"/>
    </row>
    <row r="29" spans="1:21">
      <c r="S29" s="7"/>
    </row>
    <row r="30" spans="1:21">
      <c r="S30" s="7"/>
    </row>
    <row r="31" spans="1:21">
      <c r="S31" s="7"/>
    </row>
    <row r="32" spans="1:21">
      <c r="S32" s="7"/>
    </row>
    <row r="33" spans="4:19">
      <c r="S33" s="7"/>
    </row>
    <row r="34" spans="4:19">
      <c r="S34" s="7"/>
    </row>
    <row r="35" spans="4:19">
      <c r="S35" s="7"/>
    </row>
    <row r="38" spans="4:19">
      <c r="D38" s="26"/>
    </row>
  </sheetData>
  <mergeCells count="2">
    <mergeCell ref="A4:S4"/>
    <mergeCell ref="A21:S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1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1B23F-563B-4E8E-8A16-6F4820A680B9}">
  <sheetPr>
    <tabColor theme="0" tint="-0.14999847407452621"/>
  </sheetPr>
  <dimension ref="A1:B36"/>
  <sheetViews>
    <sheetView showGridLines="0" view="pageBreakPreview" zoomScale="112" zoomScaleNormal="112" zoomScaleSheetLayoutView="112" workbookViewId="0">
      <selection activeCell="A21" sqref="A21:B21"/>
    </sheetView>
  </sheetViews>
  <sheetFormatPr defaultColWidth="9" defaultRowHeight="19"/>
  <cols>
    <col min="1" max="1" width="22.81640625" style="1" customWidth="1"/>
    <col min="2" max="2" width="10.8164062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59" t="s">
        <v>10</v>
      </c>
      <c r="B4" s="59"/>
    </row>
    <row r="5" spans="1:2" ht="21" customHeight="1">
      <c r="A5" s="3"/>
      <c r="B5" s="4"/>
    </row>
    <row r="6" spans="1:2" ht="35" customHeight="1">
      <c r="A6" s="19" t="s">
        <v>36</v>
      </c>
      <c r="B6" s="18" t="s">
        <v>73</v>
      </c>
    </row>
    <row r="7" spans="1:2" ht="21" customHeight="1">
      <c r="A7" s="5" t="s">
        <v>40</v>
      </c>
      <c r="B7" s="29">
        <v>0.1185394117443629</v>
      </c>
    </row>
    <row r="8" spans="1:2" ht="21" customHeight="1">
      <c r="A8" s="5" t="s">
        <v>41</v>
      </c>
      <c r="B8" s="28">
        <v>0.11151821127606416</v>
      </c>
    </row>
    <row r="9" spans="1:2" ht="21" customHeight="1">
      <c r="A9" s="5" t="s">
        <v>42</v>
      </c>
      <c r="B9" s="29">
        <v>0.14181876359742793</v>
      </c>
    </row>
    <row r="10" spans="1:2" ht="21" customHeight="1">
      <c r="A10" s="5" t="s">
        <v>43</v>
      </c>
      <c r="B10" s="28">
        <v>0.17863765210102889</v>
      </c>
    </row>
    <row r="11" spans="1:2" ht="21" customHeight="1">
      <c r="A11" s="5" t="s">
        <v>44</v>
      </c>
      <c r="B11" s="29">
        <v>0.15366729749531452</v>
      </c>
    </row>
    <row r="12" spans="1:2" ht="21" customHeight="1">
      <c r="A12" s="5" t="s">
        <v>45</v>
      </c>
      <c r="B12" s="28">
        <v>0.19249431789638452</v>
      </c>
    </row>
    <row r="13" spans="1:2" ht="21" customHeight="1">
      <c r="A13" s="5" t="s">
        <v>46</v>
      </c>
      <c r="B13" s="29">
        <v>0.17170882476041255</v>
      </c>
    </row>
    <row r="14" spans="1:2" ht="21" customHeight="1">
      <c r="A14" s="5" t="s">
        <v>47</v>
      </c>
      <c r="B14" s="28">
        <v>0.21603239977685124</v>
      </c>
    </row>
    <row r="15" spans="1:2" ht="21" customHeight="1">
      <c r="A15" s="5" t="s">
        <v>48</v>
      </c>
      <c r="B15" s="29">
        <v>0.28047629975267091</v>
      </c>
    </row>
    <row r="16" spans="1:2" ht="21" customHeight="1">
      <c r="A16" s="5" t="s">
        <v>49</v>
      </c>
      <c r="B16" s="28">
        <v>0.19021377310757676</v>
      </c>
    </row>
    <row r="17" spans="1:2" ht="21" customHeight="1">
      <c r="A17" s="5" t="s">
        <v>50</v>
      </c>
      <c r="B17" s="29">
        <v>0.25565394681758774</v>
      </c>
    </row>
    <row r="18" spans="1:2" ht="21" customHeight="1">
      <c r="A18" s="5" t="s">
        <v>51</v>
      </c>
      <c r="B18" s="28">
        <v>0.28252897334621668</v>
      </c>
    </row>
    <row r="19" spans="1:2" ht="21" customHeight="1">
      <c r="A19" s="5" t="s">
        <v>52</v>
      </c>
      <c r="B19" s="29">
        <v>0.24074418843529119</v>
      </c>
    </row>
    <row r="20" spans="1:2" ht="21" customHeight="1">
      <c r="A20" s="6" t="s">
        <v>39</v>
      </c>
      <c r="B20" s="32">
        <v>0.14611142023550644</v>
      </c>
    </row>
    <row r="21" spans="1:2" ht="21" customHeight="1">
      <c r="A21" s="60" t="s">
        <v>74</v>
      </c>
      <c r="B21" s="60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E1882-0D88-40F8-B018-F730137BEF19}">
  <sheetPr>
    <tabColor theme="0" tint="-0.14999847407452621"/>
  </sheetPr>
  <dimension ref="A1:B36"/>
  <sheetViews>
    <sheetView showGridLines="0" view="pageBreakPreview" topLeftCell="A4" zoomScale="90" zoomScaleNormal="112" zoomScaleSheetLayoutView="90" workbookViewId="0">
      <selection activeCell="A4" sqref="A4:B4"/>
    </sheetView>
  </sheetViews>
  <sheetFormatPr defaultColWidth="9" defaultRowHeight="19"/>
  <cols>
    <col min="1" max="1" width="22.81640625" style="1" customWidth="1"/>
    <col min="2" max="2" width="10.81640625" style="1" customWidth="1"/>
    <col min="3" max="16384" width="9" style="1"/>
  </cols>
  <sheetData>
    <row r="1" spans="1:2" ht="21" customHeight="1"/>
    <row r="2" spans="1:2" ht="21" customHeight="1"/>
    <row r="3" spans="1:2" ht="21" customHeight="1"/>
    <row r="4" spans="1:2" s="2" customFormat="1" ht="44.15" customHeight="1">
      <c r="A4" s="59" t="s">
        <v>12</v>
      </c>
      <c r="B4" s="59"/>
    </row>
    <row r="5" spans="1:2" ht="21" customHeight="1">
      <c r="A5" s="3"/>
      <c r="B5" s="4"/>
    </row>
    <row r="6" spans="1:2" ht="35" customHeight="1">
      <c r="A6" s="19" t="s">
        <v>36</v>
      </c>
      <c r="B6" s="18" t="s">
        <v>73</v>
      </c>
    </row>
    <row r="7" spans="1:2" ht="21" customHeight="1">
      <c r="A7" s="5" t="s">
        <v>40</v>
      </c>
      <c r="B7" s="31">
        <v>2.3814364964118337</v>
      </c>
    </row>
    <row r="8" spans="1:2" ht="21" customHeight="1">
      <c r="A8" s="5" t="s">
        <v>41</v>
      </c>
      <c r="B8" s="33">
        <v>1.9137112591315222</v>
      </c>
    </row>
    <row r="9" spans="1:2" ht="21" customHeight="1">
      <c r="A9" s="5" t="s">
        <v>42</v>
      </c>
      <c r="B9" s="31">
        <v>2.2087979229863701</v>
      </c>
    </row>
    <row r="10" spans="1:2" ht="21" customHeight="1">
      <c r="A10" s="5" t="s">
        <v>43</v>
      </c>
      <c r="B10" s="33">
        <v>2.9411002751839357</v>
      </c>
    </row>
    <row r="11" spans="1:2" ht="21" customHeight="1">
      <c r="A11" s="5" t="s">
        <v>44</v>
      </c>
      <c r="B11" s="31">
        <v>2.5495159380094052</v>
      </c>
    </row>
    <row r="12" spans="1:2" ht="21" customHeight="1">
      <c r="A12" s="5" t="s">
        <v>45</v>
      </c>
      <c r="B12" s="33">
        <v>2.399540899559427</v>
      </c>
    </row>
    <row r="13" spans="1:2" ht="21" customHeight="1">
      <c r="A13" s="5" t="s">
        <v>46</v>
      </c>
      <c r="B13" s="31">
        <v>2.8759725957173208</v>
      </c>
    </row>
    <row r="14" spans="1:2" ht="21" customHeight="1">
      <c r="A14" s="5" t="s">
        <v>47</v>
      </c>
      <c r="B14" s="33">
        <v>2.8286866958981469</v>
      </c>
    </row>
    <row r="15" spans="1:2" ht="21" customHeight="1">
      <c r="A15" s="5" t="s">
        <v>48</v>
      </c>
      <c r="B15" s="31">
        <v>3.7665366437578687</v>
      </c>
    </row>
    <row r="16" spans="1:2" ht="21" customHeight="1">
      <c r="A16" s="5" t="s">
        <v>49</v>
      </c>
      <c r="B16" s="33">
        <v>2.2150638028730119</v>
      </c>
    </row>
    <row r="17" spans="1:2" ht="21" customHeight="1">
      <c r="A17" s="5" t="s">
        <v>50</v>
      </c>
      <c r="B17" s="31">
        <v>2.9927097331229997</v>
      </c>
    </row>
    <row r="18" spans="1:2" ht="21" customHeight="1">
      <c r="A18" s="5" t="s">
        <v>51</v>
      </c>
      <c r="B18" s="33">
        <v>3.6727586246015269</v>
      </c>
    </row>
    <row r="19" spans="1:2" ht="21" customHeight="1">
      <c r="A19" s="5" t="s">
        <v>52</v>
      </c>
      <c r="B19" s="31">
        <v>3.1871040387241227</v>
      </c>
    </row>
    <row r="20" spans="1:2" ht="21" customHeight="1">
      <c r="A20" s="6" t="s">
        <v>39</v>
      </c>
      <c r="B20" s="30">
        <v>2.3758312048955319</v>
      </c>
    </row>
    <row r="21" spans="1:2" ht="21" customHeight="1">
      <c r="A21" s="60" t="s">
        <v>74</v>
      </c>
      <c r="B21" s="60"/>
    </row>
    <row r="22" spans="1:2">
      <c r="B22" s="7"/>
    </row>
    <row r="23" spans="1:2">
      <c r="B23" s="7"/>
    </row>
    <row r="24" spans="1:2">
      <c r="B24" s="7"/>
    </row>
    <row r="25" spans="1:2">
      <c r="B25" s="7"/>
    </row>
    <row r="26" spans="1:2">
      <c r="B26" s="7"/>
    </row>
    <row r="27" spans="1:2">
      <c r="B27" s="7"/>
    </row>
    <row r="28" spans="1:2">
      <c r="B28" s="7"/>
    </row>
    <row r="29" spans="1:2">
      <c r="B29" s="7"/>
    </row>
    <row r="30" spans="1:2">
      <c r="B30" s="7"/>
    </row>
    <row r="31" spans="1:2">
      <c r="B31" s="7"/>
    </row>
    <row r="32" spans="1:2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CB2DF-05F6-4470-B1E8-F82932664DAC}">
  <sheetPr>
    <tabColor theme="0" tint="-0.14999847407452621"/>
  </sheetPr>
  <dimension ref="A1:H36"/>
  <sheetViews>
    <sheetView showGridLines="0" view="pageBreakPreview" topLeftCell="A9" zoomScale="90" zoomScaleNormal="112" zoomScaleSheetLayoutView="90" workbookViewId="0">
      <selection activeCell="G7" sqref="G7:H20"/>
    </sheetView>
  </sheetViews>
  <sheetFormatPr defaultColWidth="9" defaultRowHeight="19"/>
  <cols>
    <col min="1" max="1" width="22.81640625" style="1" customWidth="1"/>
    <col min="2" max="2" width="10.81640625" style="1" customWidth="1"/>
    <col min="3" max="16384" width="9" style="1"/>
  </cols>
  <sheetData>
    <row r="1" spans="1:8" ht="21" customHeight="1"/>
    <row r="2" spans="1:8" ht="21" customHeight="1"/>
    <row r="3" spans="1:8" ht="21" customHeight="1"/>
    <row r="4" spans="1:8" s="2" customFormat="1" ht="44.15" customHeight="1">
      <c r="A4" s="59" t="s">
        <v>14</v>
      </c>
      <c r="B4" s="59"/>
    </row>
    <row r="5" spans="1:8" ht="21" customHeight="1">
      <c r="A5" s="3"/>
      <c r="B5" s="4"/>
    </row>
    <row r="6" spans="1:8" ht="35" customHeight="1">
      <c r="A6" s="19" t="s">
        <v>36</v>
      </c>
      <c r="B6" s="18" t="s">
        <v>73</v>
      </c>
    </row>
    <row r="7" spans="1:8" ht="21" customHeight="1">
      <c r="A7" s="5" t="s">
        <v>40</v>
      </c>
      <c r="B7" s="31">
        <v>23.814364964118337</v>
      </c>
      <c r="G7" s="5" t="s">
        <v>40</v>
      </c>
      <c r="H7" s="31">
        <v>23.814364964118337</v>
      </c>
    </row>
    <row r="8" spans="1:8" ht="21" customHeight="1">
      <c r="A8" s="5" t="s">
        <v>41</v>
      </c>
      <c r="B8" s="33">
        <v>19.137112591315223</v>
      </c>
      <c r="G8" s="5" t="s">
        <v>41</v>
      </c>
      <c r="H8" s="33">
        <v>19.137112591315223</v>
      </c>
    </row>
    <row r="9" spans="1:8" ht="21" customHeight="1">
      <c r="A9" s="5" t="s">
        <v>42</v>
      </c>
      <c r="B9" s="31">
        <v>22.087979229863702</v>
      </c>
      <c r="G9" s="5" t="s">
        <v>42</v>
      </c>
      <c r="H9" s="31">
        <v>22.087979229863702</v>
      </c>
    </row>
    <row r="10" spans="1:8" ht="21" customHeight="1">
      <c r="A10" s="5" t="s">
        <v>43</v>
      </c>
      <c r="B10" s="33">
        <v>29.411002751839359</v>
      </c>
      <c r="G10" s="5" t="s">
        <v>43</v>
      </c>
      <c r="H10" s="33">
        <v>29.411002751839359</v>
      </c>
    </row>
    <row r="11" spans="1:8" ht="21" customHeight="1">
      <c r="A11" s="5" t="s">
        <v>44</v>
      </c>
      <c r="B11" s="31">
        <v>25.495159380094055</v>
      </c>
      <c r="G11" s="5" t="s">
        <v>44</v>
      </c>
      <c r="H11" s="31">
        <v>25.495159380094055</v>
      </c>
    </row>
    <row r="12" spans="1:8" ht="21" customHeight="1">
      <c r="A12" s="5" t="s">
        <v>45</v>
      </c>
      <c r="B12" s="33">
        <v>23.995408995594268</v>
      </c>
      <c r="G12" s="5" t="s">
        <v>45</v>
      </c>
      <c r="H12" s="33">
        <v>23.995408995594268</v>
      </c>
    </row>
    <row r="13" spans="1:8" ht="21" customHeight="1">
      <c r="A13" s="5" t="s">
        <v>46</v>
      </c>
      <c r="B13" s="31">
        <v>28.759725957173206</v>
      </c>
      <c r="G13" s="5" t="s">
        <v>46</v>
      </c>
      <c r="H13" s="31">
        <v>28.759725957173206</v>
      </c>
    </row>
    <row r="14" spans="1:8" ht="21" customHeight="1">
      <c r="A14" s="5" t="s">
        <v>47</v>
      </c>
      <c r="B14" s="33">
        <v>28.286866958981467</v>
      </c>
      <c r="G14" s="5" t="s">
        <v>47</v>
      </c>
      <c r="H14" s="33">
        <v>28.286866958981467</v>
      </c>
    </row>
    <row r="15" spans="1:8" ht="21" customHeight="1">
      <c r="A15" s="5" t="s">
        <v>48</v>
      </c>
      <c r="B15" s="31">
        <v>37.665366437578683</v>
      </c>
      <c r="G15" s="5" t="s">
        <v>48</v>
      </c>
      <c r="H15" s="31">
        <v>37.665366437578683</v>
      </c>
    </row>
    <row r="16" spans="1:8" ht="21" customHeight="1">
      <c r="A16" s="5" t="s">
        <v>49</v>
      </c>
      <c r="B16" s="33">
        <v>22.150638028730118</v>
      </c>
      <c r="G16" s="5" t="s">
        <v>49</v>
      </c>
      <c r="H16" s="33">
        <v>22.150638028730118</v>
      </c>
    </row>
    <row r="17" spans="1:8" ht="21" customHeight="1">
      <c r="A17" s="5" t="s">
        <v>50</v>
      </c>
      <c r="B17" s="31">
        <v>29.927097331229998</v>
      </c>
      <c r="G17" s="5" t="s">
        <v>50</v>
      </c>
      <c r="H17" s="31">
        <v>29.927097331229998</v>
      </c>
    </row>
    <row r="18" spans="1:8" ht="21" customHeight="1">
      <c r="A18" s="5" t="s">
        <v>51</v>
      </c>
      <c r="B18" s="33">
        <v>36.727586246015271</v>
      </c>
      <c r="G18" s="5" t="s">
        <v>51</v>
      </c>
      <c r="H18" s="33">
        <v>36.727586246015271</v>
      </c>
    </row>
    <row r="19" spans="1:8" ht="21" customHeight="1">
      <c r="A19" s="5" t="s">
        <v>52</v>
      </c>
      <c r="B19" s="31">
        <v>31.87104038724123</v>
      </c>
      <c r="G19" s="5" t="s">
        <v>52</v>
      </c>
      <c r="H19" s="31">
        <v>31.87104038724123</v>
      </c>
    </row>
    <row r="20" spans="1:8" ht="21" customHeight="1">
      <c r="A20" s="6" t="s">
        <v>39</v>
      </c>
      <c r="B20" s="30">
        <v>23.758312048955322</v>
      </c>
      <c r="G20" s="6" t="s">
        <v>39</v>
      </c>
      <c r="H20" s="30">
        <v>23.758312048955322</v>
      </c>
    </row>
    <row r="21" spans="1:8" ht="21" customHeight="1">
      <c r="A21" s="60" t="s">
        <v>74</v>
      </c>
      <c r="B21" s="60"/>
    </row>
    <row r="22" spans="1:8">
      <c r="B22" s="7"/>
    </row>
    <row r="23" spans="1:8">
      <c r="B23" s="7"/>
    </row>
    <row r="24" spans="1:8">
      <c r="B24" s="7"/>
    </row>
    <row r="25" spans="1:8">
      <c r="B25" s="7"/>
    </row>
    <row r="26" spans="1:8">
      <c r="B26" s="7"/>
    </row>
    <row r="27" spans="1:8">
      <c r="B27" s="7"/>
    </row>
    <row r="28" spans="1:8">
      <c r="B28" s="7"/>
    </row>
    <row r="29" spans="1:8">
      <c r="B29" s="7"/>
    </row>
    <row r="30" spans="1:8">
      <c r="B30" s="7"/>
    </row>
    <row r="31" spans="1:8">
      <c r="B31" s="7"/>
    </row>
    <row r="32" spans="1:8">
      <c r="B32" s="7"/>
    </row>
    <row r="33" spans="2:2">
      <c r="B33" s="7"/>
    </row>
    <row r="34" spans="2:2">
      <c r="B34" s="7"/>
    </row>
    <row r="35" spans="2:2">
      <c r="B35" s="7"/>
    </row>
    <row r="36" spans="2:2">
      <c r="B36" s="7"/>
    </row>
  </sheetData>
  <mergeCells count="2">
    <mergeCell ref="A4:B4"/>
    <mergeCell ref="A21:B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702F0-257F-40C5-8CF5-1C2112F3D985}">
  <sheetPr>
    <tabColor theme="8" tint="0.79998168889431442"/>
  </sheetPr>
  <dimension ref="A1:L21"/>
  <sheetViews>
    <sheetView showGridLines="0" view="pageBreakPreview" zoomScaleNormal="112" zoomScaleSheetLayoutView="100" workbookViewId="0">
      <selection activeCell="E14" sqref="E14"/>
    </sheetView>
  </sheetViews>
  <sheetFormatPr defaultColWidth="9" defaultRowHeight="19"/>
  <cols>
    <col min="1" max="1" width="22.81640625" style="34" customWidth="1"/>
    <col min="2" max="5" width="10.81640625" style="34" customWidth="1"/>
    <col min="6" max="9" width="9" style="34"/>
    <col min="10" max="10" width="12.26953125" style="34" bestFit="1" customWidth="1"/>
    <col min="11" max="16384" width="9" style="34"/>
  </cols>
  <sheetData>
    <row r="1" spans="1:12" ht="21" customHeight="1"/>
    <row r="2" spans="1:12" ht="21" customHeight="1"/>
    <row r="3" spans="1:12" ht="21" customHeight="1"/>
    <row r="4" spans="1:12" s="36" customFormat="1" ht="44.15" customHeight="1">
      <c r="A4" s="61" t="s">
        <v>16</v>
      </c>
      <c r="B4" s="61"/>
      <c r="C4" s="61"/>
      <c r="D4" s="61"/>
      <c r="E4" s="35"/>
    </row>
    <row r="5" spans="1:12" ht="21" customHeight="1">
      <c r="A5" s="37"/>
      <c r="B5" s="38"/>
      <c r="C5" s="38"/>
    </row>
    <row r="6" spans="1:12" ht="35" customHeight="1">
      <c r="A6" s="62" t="s">
        <v>75</v>
      </c>
      <c r="B6" s="64" t="s">
        <v>76</v>
      </c>
      <c r="C6" s="65"/>
      <c r="D6" s="66" t="s">
        <v>39</v>
      </c>
      <c r="E6" s="46"/>
    </row>
    <row r="7" spans="1:12" ht="13.5" customHeight="1">
      <c r="A7" s="63"/>
      <c r="B7" s="39" t="s">
        <v>77</v>
      </c>
      <c r="C7" s="39" t="s">
        <v>78</v>
      </c>
      <c r="D7" s="67"/>
      <c r="E7" s="46"/>
      <c r="J7" s="39" t="s">
        <v>77</v>
      </c>
      <c r="K7" s="39" t="s">
        <v>78</v>
      </c>
      <c r="L7" s="41" t="s">
        <v>39</v>
      </c>
    </row>
    <row r="8" spans="1:12" ht="21" customHeight="1">
      <c r="A8" s="40" t="s">
        <v>79</v>
      </c>
      <c r="B8" s="23">
        <v>30377</v>
      </c>
      <c r="C8" s="23">
        <v>41884</v>
      </c>
      <c r="D8" s="23">
        <v>72261</v>
      </c>
      <c r="E8" s="47"/>
      <c r="I8" s="40" t="s">
        <v>79</v>
      </c>
      <c r="J8" s="23">
        <v>30377</v>
      </c>
      <c r="K8" s="23">
        <v>41884</v>
      </c>
      <c r="L8" s="23">
        <v>72261</v>
      </c>
    </row>
    <row r="9" spans="1:12" ht="21" customHeight="1">
      <c r="A9" s="40" t="s">
        <v>80</v>
      </c>
      <c r="B9" s="24">
        <v>18110</v>
      </c>
      <c r="C9" s="24">
        <v>22929</v>
      </c>
      <c r="D9" s="24">
        <v>41039</v>
      </c>
      <c r="E9" s="48"/>
      <c r="I9" s="40" t="s">
        <v>80</v>
      </c>
      <c r="J9" s="24">
        <v>18110</v>
      </c>
      <c r="K9" s="24">
        <v>22929</v>
      </c>
      <c r="L9" s="24">
        <v>41039</v>
      </c>
    </row>
    <row r="10" spans="1:12" ht="21" customHeight="1">
      <c r="A10" s="41" t="s">
        <v>39</v>
      </c>
      <c r="B10" s="25">
        <v>48487</v>
      </c>
      <c r="C10" s="25">
        <v>64813</v>
      </c>
      <c r="D10" s="25">
        <v>113300</v>
      </c>
      <c r="E10" s="49"/>
      <c r="I10" s="41" t="s">
        <v>39</v>
      </c>
      <c r="J10" s="25">
        <v>48487</v>
      </c>
      <c r="K10" s="25">
        <v>64813</v>
      </c>
      <c r="L10" s="25">
        <v>113300</v>
      </c>
    </row>
    <row r="11" spans="1:12" customFormat="1" ht="14.5">
      <c r="A11" s="68" t="s">
        <v>53</v>
      </c>
      <c r="B11" s="68"/>
    </row>
    <row r="12" spans="1:12">
      <c r="B12" s="7"/>
      <c r="C12" s="7"/>
      <c r="D12" s="7"/>
      <c r="E12" s="7"/>
    </row>
    <row r="13" spans="1:12">
      <c r="B13" s="7"/>
      <c r="C13" s="7"/>
      <c r="D13" s="7"/>
      <c r="E13" s="7"/>
    </row>
    <row r="14" spans="1:12">
      <c r="B14" s="7"/>
      <c r="C14" s="7"/>
      <c r="D14" s="7"/>
      <c r="E14" s="7"/>
    </row>
    <row r="15" spans="1:12">
      <c r="B15" s="7"/>
      <c r="C15" s="7"/>
      <c r="D15" s="7"/>
      <c r="E15" s="7"/>
    </row>
    <row r="16" spans="1:12">
      <c r="B16" s="7"/>
      <c r="C16" s="7"/>
      <c r="D16" s="7"/>
      <c r="E16" s="7"/>
    </row>
    <row r="17" spans="2:5">
      <c r="B17" s="7"/>
      <c r="C17" s="7"/>
      <c r="D17" s="7"/>
      <c r="E17" s="7"/>
    </row>
    <row r="18" spans="2:5">
      <c r="B18" s="7"/>
      <c r="C18" s="7"/>
      <c r="D18" s="7"/>
      <c r="E18" s="7"/>
    </row>
    <row r="19" spans="2:5">
      <c r="B19" s="7"/>
      <c r="C19" s="7"/>
      <c r="D19" s="7"/>
      <c r="E19" s="7"/>
    </row>
    <row r="20" spans="2:5">
      <c r="B20" s="7"/>
      <c r="C20" s="7"/>
      <c r="D20" s="7"/>
      <c r="E20" s="7"/>
    </row>
    <row r="21" spans="2:5">
      <c r="B21" s="7"/>
    </row>
  </sheetData>
  <mergeCells count="5">
    <mergeCell ref="A4:D4"/>
    <mergeCell ref="A6:A7"/>
    <mergeCell ref="B6:C6"/>
    <mergeCell ref="D6:D7"/>
    <mergeCell ref="A11:B1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Width="0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46b6945-77e9-4c19-9e96-36ae7937d4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774373F62C8F45928726CC4E0F8048" ma:contentTypeVersion="15" ma:contentTypeDescription="Create a new document." ma:contentTypeScope="" ma:versionID="dfdd636813295b387ca3bfe5a290b878">
  <xsd:schema xmlns:xsd="http://www.w3.org/2001/XMLSchema" xmlns:xs="http://www.w3.org/2001/XMLSchema" xmlns:p="http://schemas.microsoft.com/office/2006/metadata/properties" xmlns:ns3="67af0f95-1aa7-485d-a2c5-c0accc5769f0" xmlns:ns4="046b6945-77e9-4c19-9e96-36ae7937d432" targetNamespace="http://schemas.microsoft.com/office/2006/metadata/properties" ma:root="true" ma:fieldsID="e8aff8ac035c325fdd5de0c9b10ceeda" ns3:_="" ns4:_="">
    <xsd:import namespace="67af0f95-1aa7-485d-a2c5-c0accc5769f0"/>
    <xsd:import namespace="046b6945-77e9-4c19-9e96-36ae7937d43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f0f95-1aa7-485d-a2c5-c0accc5769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b6945-77e9-4c19-9e96-36ae7937d4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70F5AC-A64F-4C19-B14D-26F783C7A656}">
  <ds:schemaRefs>
    <ds:schemaRef ds:uri="http://schemas.microsoft.com/office/2006/metadata/properties"/>
    <ds:schemaRef ds:uri="http://schemas.microsoft.com/office/infopath/2007/PartnerControls"/>
    <ds:schemaRef ds:uri="046b6945-77e9-4c19-9e96-36ae7937d432"/>
  </ds:schemaRefs>
</ds:datastoreItem>
</file>

<file path=customXml/itemProps2.xml><?xml version="1.0" encoding="utf-8"?>
<ds:datastoreItem xmlns:ds="http://schemas.openxmlformats.org/officeDocument/2006/customXml" ds:itemID="{2436E406-BA2F-4B92-926E-11EE815E12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af0f95-1aa7-485d-a2c5-c0accc5769f0"/>
    <ds:schemaRef ds:uri="046b6945-77e9-4c19-9e96-36ae7937d4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084871-6EA3-42AE-B88A-1F7476A826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Table of Contents 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  <vt:lpstr>'Table of Contents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Lama Mohammed Alshawi</dc:creator>
  <cp:keywords/>
  <dc:description/>
  <cp:lastModifiedBy>مرام البلوي - Maram Albalawi</cp:lastModifiedBy>
  <cp:revision/>
  <dcterms:created xsi:type="dcterms:W3CDTF">2022-02-24T08:15:59Z</dcterms:created>
  <dcterms:modified xsi:type="dcterms:W3CDTF">2025-03-18T13:30:08Z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0x010100A9774373F62C8F45928726CC4E0F8048</vt:lpwstr>
  </property>
</Properties>
</file>