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qa AlMubarak\Desktop\العمل\June 2019\"/>
    </mc:Choice>
  </mc:AlternateContent>
  <bookViews>
    <workbookView xWindow="0" yWindow="0" windowWidth="20490" windowHeight="7770" firstSheet="2" activeTab="3"/>
  </bookViews>
  <sheets>
    <sheet name="IPI" sheetId="4" r:id="rId1"/>
    <sheet name="الرقم القياسي للإنتاج الصناعي" sheetId="3" r:id="rId2"/>
    <sheet name="Manufacturing production Index" sheetId="5" r:id="rId3"/>
    <sheet name="Manufacturing production Graph" sheetId="6" r:id="rId4"/>
    <sheet name="انتاج الصناعة التحويلية Gra " sheetId="9" r:id="rId5"/>
  </sheets>
  <definedNames>
    <definedName name="_xlnm._FilterDatabase" localSheetId="3" hidden="1">'Manufacturing production Graph'!$A$4:$C$17</definedName>
    <definedName name="_xlnm._FilterDatabase" localSheetId="4" hidden="1">'انتاج الصناعة التحويلية Gra '!$A$4:$C$18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31" i="3" l="1"/>
  <c r="S31" i="3"/>
  <c r="T31" i="4"/>
  <c r="S31" i="4"/>
  <c r="C22" i="3" l="1"/>
  <c r="AO5" i="5"/>
  <c r="C23" i="3"/>
  <c r="C24" i="3"/>
  <c r="B23" i="3"/>
  <c r="B24" i="3"/>
  <c r="B22" i="3"/>
  <c r="AP6" i="5"/>
  <c r="AP7" i="5"/>
  <c r="AP8" i="5"/>
  <c r="AP9" i="5"/>
  <c r="AP10" i="5"/>
  <c r="AP11" i="5"/>
  <c r="AP12" i="5"/>
  <c r="AP13" i="5"/>
  <c r="AP14" i="5"/>
  <c r="AP15" i="5"/>
  <c r="AP16" i="5"/>
  <c r="AP17" i="5"/>
  <c r="AP5" i="5"/>
  <c r="AO17" i="5"/>
  <c r="AO6" i="5"/>
  <c r="AO7" i="5"/>
  <c r="AO8" i="5"/>
  <c r="AO9" i="5"/>
  <c r="AO10" i="5"/>
  <c r="AO11" i="5"/>
  <c r="AO12" i="5"/>
  <c r="AO13" i="5"/>
  <c r="AO14" i="5"/>
  <c r="AO15" i="5"/>
  <c r="AO16" i="5"/>
  <c r="AJ6" i="5"/>
  <c r="AJ7" i="5"/>
  <c r="AJ8" i="5"/>
  <c r="AJ9" i="5"/>
  <c r="AJ10" i="5"/>
  <c r="AJ11" i="5"/>
  <c r="AJ12" i="5"/>
  <c r="AJ13" i="5"/>
  <c r="AJ14" i="5"/>
  <c r="AJ15" i="5"/>
  <c r="AJ16" i="5"/>
  <c r="AJ17" i="5"/>
  <c r="AJ5" i="5"/>
  <c r="AJ18" i="5" s="1"/>
  <c r="F22" i="4"/>
  <c r="F23" i="4"/>
  <c r="F24" i="4"/>
  <c r="E22" i="4"/>
  <c r="E23" i="4"/>
  <c r="E24" i="4"/>
  <c r="AE4" i="4"/>
  <c r="AE7" i="3" l="1"/>
  <c r="AD4" i="4"/>
  <c r="F21" i="4" s="1"/>
  <c r="R4" i="4"/>
  <c r="AC4" i="4"/>
  <c r="AH6" i="5"/>
  <c r="AH7" i="5"/>
  <c r="AH8" i="5"/>
  <c r="AH9" i="5"/>
  <c r="AH10" i="5"/>
  <c r="AH11" i="5"/>
  <c r="AH12" i="5"/>
  <c r="AH13" i="5"/>
  <c r="AH14" i="5"/>
  <c r="AH15" i="5"/>
  <c r="AH16" i="5"/>
  <c r="AH17" i="5"/>
  <c r="AH5" i="5"/>
  <c r="S7" i="3"/>
  <c r="Q4" i="4"/>
  <c r="AD7" i="3"/>
  <c r="Q31" i="3" s="1"/>
  <c r="R7" i="3"/>
  <c r="AC7" i="3"/>
  <c r="AL5" i="5"/>
  <c r="AL6" i="5"/>
  <c r="AL7" i="5"/>
  <c r="AL8" i="5"/>
  <c r="AL9" i="5"/>
  <c r="AL10" i="5"/>
  <c r="AL11" i="5"/>
  <c r="AL12" i="5"/>
  <c r="AL13" i="5"/>
  <c r="AL14" i="5"/>
  <c r="AL15" i="5"/>
  <c r="AL16" i="5"/>
  <c r="AL17" i="5"/>
  <c r="AB4" i="4"/>
  <c r="S4" i="4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D17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D16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D15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D14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D13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D12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D11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D10" i="5"/>
  <c r="AF9" i="5"/>
  <c r="AD9" i="5"/>
  <c r="AB9" i="5"/>
  <c r="Z9" i="5"/>
  <c r="X9" i="5"/>
  <c r="V9" i="5"/>
  <c r="T9" i="5"/>
  <c r="R9" i="5"/>
  <c r="P9" i="5"/>
  <c r="N9" i="5"/>
  <c r="L9" i="5"/>
  <c r="J9" i="5"/>
  <c r="H9" i="5"/>
  <c r="F9" i="5"/>
  <c r="D9" i="5"/>
  <c r="AF8" i="5"/>
  <c r="AD8" i="5"/>
  <c r="AB8" i="5"/>
  <c r="Z8" i="5"/>
  <c r="X8" i="5"/>
  <c r="V8" i="5"/>
  <c r="T8" i="5"/>
  <c r="R8" i="5"/>
  <c r="P8" i="5"/>
  <c r="N8" i="5"/>
  <c r="L8" i="5"/>
  <c r="J8" i="5"/>
  <c r="H8" i="5"/>
  <c r="F8" i="5"/>
  <c r="D8" i="5"/>
  <c r="AF7" i="5"/>
  <c r="AD7" i="5"/>
  <c r="AB7" i="5"/>
  <c r="Z7" i="5"/>
  <c r="X7" i="5"/>
  <c r="V7" i="5"/>
  <c r="T7" i="5"/>
  <c r="R7" i="5"/>
  <c r="P7" i="5"/>
  <c r="N7" i="5"/>
  <c r="L7" i="5"/>
  <c r="J7" i="5"/>
  <c r="H7" i="5"/>
  <c r="F7" i="5"/>
  <c r="D7" i="5"/>
  <c r="D5" i="5"/>
  <c r="D6" i="5"/>
  <c r="AF6" i="5"/>
  <c r="AD6" i="5"/>
  <c r="AB6" i="5"/>
  <c r="Z6" i="5"/>
  <c r="X6" i="5"/>
  <c r="V6" i="5"/>
  <c r="V5" i="5"/>
  <c r="T6" i="5"/>
  <c r="R6" i="5"/>
  <c r="P6" i="5"/>
  <c r="N6" i="5"/>
  <c r="L6" i="5"/>
  <c r="J6" i="5"/>
  <c r="H6" i="5"/>
  <c r="F6" i="5"/>
  <c r="F5" i="5"/>
  <c r="AF5" i="5"/>
  <c r="AD5" i="5"/>
  <c r="AB5" i="5"/>
  <c r="Z5" i="5"/>
  <c r="X5" i="5"/>
  <c r="T5" i="5"/>
  <c r="R5" i="5"/>
  <c r="P5" i="5"/>
  <c r="N5" i="5"/>
  <c r="L5" i="5"/>
  <c r="J5" i="5"/>
  <c r="H5" i="5"/>
  <c r="P4" i="4"/>
  <c r="AB7" i="3"/>
  <c r="P7" i="3"/>
  <c r="Q7" i="3"/>
  <c r="E7" i="3"/>
  <c r="AA4" i="4"/>
  <c r="O4" i="4"/>
  <c r="AA7" i="3"/>
  <c r="N31" i="3" s="1"/>
  <c r="O7" i="3"/>
  <c r="Z7" i="3"/>
  <c r="N7" i="3"/>
  <c r="Y7" i="3"/>
  <c r="L31" i="3" s="1"/>
  <c r="M7" i="3"/>
  <c r="X7" i="3"/>
  <c r="L7" i="3"/>
  <c r="W7" i="3"/>
  <c r="K7" i="3"/>
  <c r="V7" i="3"/>
  <c r="J7" i="3"/>
  <c r="U7" i="3"/>
  <c r="I7" i="3"/>
  <c r="T7" i="3"/>
  <c r="H7" i="3"/>
  <c r="G7" i="3"/>
  <c r="F31" i="3" s="1"/>
  <c r="F7" i="3"/>
  <c r="D7" i="3"/>
  <c r="C7" i="3"/>
  <c r="Z4" i="4"/>
  <c r="Y4" i="4"/>
  <c r="X4" i="4"/>
  <c r="L4" i="4"/>
  <c r="W4" i="4"/>
  <c r="V4" i="4"/>
  <c r="U4" i="4"/>
  <c r="T4" i="4"/>
  <c r="N4" i="4"/>
  <c r="M4" i="4"/>
  <c r="K4" i="4"/>
  <c r="J4" i="4"/>
  <c r="I4" i="4"/>
  <c r="H4" i="4"/>
  <c r="G4" i="4"/>
  <c r="F4" i="4"/>
  <c r="E4" i="4"/>
  <c r="F31" i="4" s="1"/>
  <c r="D4" i="4"/>
  <c r="C4" i="4"/>
  <c r="B4" i="4"/>
  <c r="Z18" i="5"/>
  <c r="H18" i="5" l="1"/>
  <c r="G31" i="3"/>
  <c r="L18" i="5"/>
  <c r="AD18" i="5"/>
  <c r="N18" i="5"/>
  <c r="AF18" i="5"/>
  <c r="X18" i="5"/>
  <c r="AB18" i="5"/>
  <c r="F18" i="5"/>
  <c r="C31" i="3"/>
  <c r="R18" i="5"/>
  <c r="V18" i="5"/>
  <c r="J18" i="5"/>
  <c r="K31" i="3"/>
  <c r="D18" i="5"/>
  <c r="M31" i="3"/>
  <c r="M31" i="4"/>
  <c r="P18" i="5"/>
  <c r="T18" i="5"/>
  <c r="AH18" i="5"/>
  <c r="I31" i="3"/>
  <c r="O31" i="3"/>
  <c r="E31" i="3"/>
  <c r="P31" i="3"/>
  <c r="J31" i="3"/>
  <c r="H31" i="3"/>
  <c r="B31" i="3"/>
  <c r="D31" i="3"/>
  <c r="AL18" i="5"/>
  <c r="J31" i="4"/>
  <c r="H31" i="4"/>
  <c r="R31" i="4"/>
  <c r="E21" i="4"/>
  <c r="E31" i="4"/>
  <c r="L31" i="4"/>
  <c r="I31" i="4"/>
  <c r="P31" i="4"/>
  <c r="K31" i="4"/>
  <c r="G31" i="4"/>
  <c r="C31" i="4"/>
  <c r="N31" i="4"/>
  <c r="Q31" i="4"/>
  <c r="D31" i="4"/>
  <c r="AF7" i="3"/>
  <c r="B21" i="3" s="1"/>
  <c r="O31" i="4"/>
  <c r="C21" i="3" l="1"/>
  <c r="AP18" i="5"/>
  <c r="AO18" i="5"/>
</calcChain>
</file>

<file path=xl/sharedStrings.xml><?xml version="1.0" encoding="utf-8"?>
<sst xmlns="http://schemas.openxmlformats.org/spreadsheetml/2006/main" count="315" uniqueCount="119">
  <si>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</si>
  <si>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</si>
  <si>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</si>
  <si>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</si>
  <si>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</si>
  <si>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</si>
  <si>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</si>
  <si>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</si>
  <si>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</si>
  <si>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</si>
  <si>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</si>
  <si>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</si>
  <si>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Mining and quarrying  </t>
  </si>
  <si>
    <t>Manufacturing</t>
  </si>
  <si>
    <t>Electricity and gas</t>
  </si>
  <si>
    <t>GENERAL INDEX</t>
  </si>
  <si>
    <t>weight</t>
  </si>
  <si>
    <t>الرقم القياسي العام للإنتاج الصناعي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</si>
  <si>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</si>
  <si>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</si>
  <si>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</si>
  <si>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</si>
  <si>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</si>
  <si>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</si>
  <si>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</si>
  <si>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</si>
  <si>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</si>
  <si>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</si>
  <si>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</si>
  <si>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</si>
  <si>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الرقم القياسي للإنتاج الصناعي حسب الأنشطة</t>
  </si>
  <si>
    <t>النشاط الاقتصادي</t>
  </si>
  <si>
    <t>التعدين واستغلال المحاجر</t>
  </si>
  <si>
    <t>الصناعة التحويلية</t>
  </si>
  <si>
    <t>إمدادات الكهرباء</t>
  </si>
  <si>
    <t>Economic activity</t>
  </si>
  <si>
    <t>الوزن</t>
  </si>
  <si>
    <t>الرقم القياسي العام</t>
  </si>
  <si>
    <t>التغير السنوي في الرقم القياسي للإنتاج الصناعي (%)</t>
  </si>
  <si>
    <t>Index of General Industrial Production (IPI)</t>
  </si>
  <si>
    <t>Index of Industrial Production (IPI) by activity</t>
  </si>
  <si>
    <t>IPI</t>
  </si>
  <si>
    <t>Annual Change in IPI (%)</t>
  </si>
  <si>
    <t xml:space="preserve">يناير  </t>
  </si>
  <si>
    <t>يوليه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</si>
  <si>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</si>
  <si>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</si>
  <si>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</si>
  <si>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</si>
  <si>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</si>
  <si>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</si>
  <si>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</si>
  <si>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</si>
  <si>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</si>
  <si>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</si>
  <si>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</si>
  <si>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</si>
  <si>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يناير </t>
  </si>
  <si>
    <t>الرقم القياسي للإنتاج الصناعي حسب الأنشطة الاقتصادية</t>
  </si>
  <si>
    <t>Manufacturing Production Index</t>
  </si>
  <si>
    <t>Weight</t>
  </si>
  <si>
    <t>monthly change</t>
  </si>
  <si>
    <t>Index</t>
  </si>
  <si>
    <t>Index * Weight</t>
  </si>
  <si>
    <t>Manufacture of coke and refined petroleum products</t>
  </si>
  <si>
    <t xml:space="preserve">صنع فحم الكوك والمنتجات النفطية المكررة </t>
  </si>
  <si>
    <t>Manufacture of chemicals and chemical products</t>
  </si>
  <si>
    <t>صُنع المواد الكيميائية والمنتجات الكيميائية</t>
  </si>
  <si>
    <t>Manufacture of food products</t>
  </si>
  <si>
    <t>صُنع المنتجات الغذائية</t>
  </si>
  <si>
    <t>Manufacture of other non-metallic mineral products</t>
  </si>
  <si>
    <t>صنع منتجات المعادن اللافلزية الأخرى</t>
  </si>
  <si>
    <t>Manufacture of fabricated metal products</t>
  </si>
  <si>
    <t xml:space="preserve">صنع منتجات المعادن المشكلة </t>
  </si>
  <si>
    <t>Manufacture of basic metals</t>
  </si>
  <si>
    <t>صنع الفلزات القاعدية</t>
  </si>
  <si>
    <t>Manufacture of electrical equipment</t>
  </si>
  <si>
    <t>صنع المعدات الكهربائية</t>
  </si>
  <si>
    <t>Manufacture of paper and paper products</t>
  </si>
  <si>
    <t>صُنع الورق ومنتجات الورق</t>
  </si>
  <si>
    <t>Manufacture of rubber and plastics products</t>
  </si>
  <si>
    <t>صنع منتجات المطاط واللدائن</t>
  </si>
  <si>
    <t>Manufacture of furniture</t>
  </si>
  <si>
    <t>صناعة الأثاث</t>
  </si>
  <si>
    <t>Manufacture of machinery and equipment n.e.c.</t>
  </si>
  <si>
    <t>صُنع الملبوسات</t>
  </si>
  <si>
    <t>Manufacture of beverages</t>
  </si>
  <si>
    <t>صُنع المشروبات</t>
  </si>
  <si>
    <t>Manufacturing production Index</t>
  </si>
  <si>
    <t>الرقم القياسي للصناعة التحويلية</t>
  </si>
  <si>
    <t>annual change</t>
  </si>
  <si>
    <t>صناعة الآلات والمعدات الأخرى</t>
  </si>
  <si>
    <t>Jan 2019</t>
  </si>
  <si>
    <t>Abril 2019</t>
  </si>
  <si>
    <t>Feb 2019</t>
  </si>
  <si>
    <t>March 2019</t>
  </si>
  <si>
    <t>Auqust 2019</t>
  </si>
  <si>
    <t>April 2020</t>
  </si>
  <si>
    <t>March 2020</t>
  </si>
  <si>
    <t>Feb 2020</t>
  </si>
  <si>
    <t>Jan 2020</t>
  </si>
  <si>
    <t>Dec 2019</t>
  </si>
  <si>
    <t>Nov 2019</t>
  </si>
  <si>
    <t>Oct 2019</t>
  </si>
  <si>
    <t>Sep 2019</t>
  </si>
  <si>
    <t>May 2019</t>
  </si>
  <si>
    <t>June 2019</t>
  </si>
  <si>
    <t>July 2019</t>
  </si>
  <si>
    <t>التغير الشهري</t>
  </si>
  <si>
    <t>التغير السنوي</t>
  </si>
  <si>
    <t>May 2020</t>
  </si>
  <si>
    <t>Manufacture of clothing</t>
  </si>
  <si>
    <t>Annual and Monthly Change in IPI by activity, June 2020</t>
  </si>
  <si>
    <t xml:space="preserve">Percent change in June 2020 compared to </t>
  </si>
  <si>
    <t>June 2020</t>
  </si>
  <si>
    <t>التغير السنوي والشهري في الرقم القياسي للإنتاج الصناعي يونيو 2020</t>
  </si>
  <si>
    <t>نسبة التغير في شهر يونيو 2020 مقارنة بـ</t>
  </si>
  <si>
    <t>يونيو 2019</t>
  </si>
  <si>
    <t>مايو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</si>
</sst>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B1mmm\-yy"/>
    <numFmt numFmtId="165" formatCode="[$-409]mmm\-yy;@"/>
    <numFmt numFmtId="166" formatCode="0.0000"/>
    <numFmt numFmtId="167" formatCode="0.0%"/>
    <numFmt numFmtId="168" formatCode="yyyy\-mm\-dd;@"/>
  </numFmts>
  <fonts count="28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1"/>
      <name val="Frutiger LT Arabic 45 Light"/>
    </font>
    <font>
      <sz val="11"/>
      <color theme="1"/>
      <name val="Neo Sans Arabic"/>
      <family val="2"/>
    </font>
    <font>
      <b/>
      <sz val="11"/>
      <color theme="1"/>
      <name val="Neo Sans Arabic"/>
      <family val="2"/>
    </font>
    <font>
      <b/>
      <sz val="12"/>
      <color theme="1"/>
      <name val="Arial"/>
      <family val="2"/>
      <scheme val="minor"/>
    </font>
    <font>
      <b/>
      <sz val="12"/>
      <color theme="1" tint="0.34998626667073579"/>
      <name val="Neo Sans Arabic"/>
      <family val="2"/>
    </font>
    <font>
      <b/>
      <sz val="12"/>
      <color theme="2" tint="-0.749992370372631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10"/>
      <name val="Arial"/>
      <family val="2"/>
    </font>
    <font>
      <b/>
      <sz val="18"/>
      <color rgb="FF0070C0"/>
      <name val="Times New Roman"/>
      <family val="1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0"/>
      <color theme="1"/>
      <name val="Frutiger LT Arabic 45 Light"/>
    </font>
    <font>
      <b/>
      <sz val="10"/>
      <color rgb="FFFF0000"/>
      <name val="Arial"/>
      <family val="2"/>
    </font>
    <font>
      <sz val="9"/>
      <name val="Frutiger LT Arabic 55 Roman"/>
    </font>
    <font>
      <b/>
      <sz val="9"/>
      <name val="Arial"/>
      <family val="2"/>
      <charset val="178"/>
    </font>
    <font>
      <sz val="11"/>
      <color rgb="FF0070C0"/>
      <name val="Arial"/>
      <family val="2"/>
      <charset val="178"/>
      <scheme val="minor"/>
    </font>
    <font>
      <sz val="10"/>
      <color theme="1"/>
      <name val="Neo Sans Arabic"/>
      <family val="2"/>
    </font>
    <font>
      <b/>
      <sz val="10"/>
      <color theme="1"/>
      <name val="Neo Sans Arabic"/>
      <family val="2"/>
    </font>
    <font>
      <sz val="11"/>
      <color rgb="FF002060"/>
      <name val="Arial"/>
      <family val="2"/>
      <charset val="178"/>
      <scheme val="minor"/>
    </font>
    <font>
      <b/>
      <sz val="12"/>
      <color rgb="FF002060"/>
      <name val="Arial"/>
      <family val="2"/>
      <scheme val="minor"/>
    </font>
    <font>
      <b/>
      <sz val="10"/>
      <color rgb="FF002060"/>
      <name val="Times New Roman"/>
      <family val="1"/>
    </font>
    <font>
      <u/>
      <sz val="11"/>
      <color theme="10"/>
      <name val="Arial"/>
      <family val="2"/>
      <charset val="178"/>
      <scheme val="minor"/>
    </font>
    <font>
      <u/>
      <sz val="11"/>
      <color theme="1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theme="2" tint="-9.9948118533890809E-2"/>
      </top>
      <bottom style="medium">
        <color auto="1"/>
      </bottom>
      <diagonal/>
    </border>
    <border>
      <left/>
      <right/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2" tint="-9.9948118533890809E-2"/>
      </bottom>
      <diagonal/>
    </border>
    <border>
      <left style="medium">
        <color auto="1"/>
      </left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 style="medium">
        <color auto="1"/>
      </right>
      <top style="thin">
        <color theme="2" tint="-9.9948118533890809E-2"/>
      </top>
      <bottom style="medium">
        <color auto="1"/>
      </bottom>
      <diagonal/>
    </border>
    <border>
      <left/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medium">
        <color auto="1"/>
      </right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2" tint="-9.9948118533890809E-2"/>
      </bottom>
      <diagonal/>
    </border>
    <border>
      <left/>
      <right/>
      <top style="medium">
        <color auto="1"/>
      </top>
      <bottom style="thin">
        <color theme="2" tint="-9.9948118533890809E-2"/>
      </bottom>
      <diagonal/>
    </border>
    <border>
      <left/>
      <right style="medium">
        <color auto="1"/>
      </right>
      <top style="medium">
        <color auto="1"/>
      </top>
      <bottom style="thin">
        <color theme="2" tint="-9.9948118533890809E-2"/>
      </bottom>
      <diagonal/>
    </border>
    <border>
      <left style="medium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204">
    <xf numFmtId="0" fontId="0" fillId="0" borderId="0" xfId="0"/>
    <xf numFmtId="0" fontId="5" fillId="0" borderId="0" xfId="0" applyFont="1" applyFill="1" applyAlignment="1">
      <alignment horizontal="right" vertical="center"/>
    </xf>
    <xf numFmtId="0" fontId="0" fillId="0" borderId="0" xfId="0" applyNumberFormat="1"/>
    <xf numFmtId="0" fontId="0" fillId="0" borderId="0" xfId="1" applyNumberFormat="1" applyFont="1"/>
    <xf numFmtId="0" fontId="0" fillId="0" borderId="0" xfId="0" applyBorder="1" applyAlignment="1">
      <alignment horizontal="left"/>
    </xf>
    <xf numFmtId="2" fontId="4" fillId="0" borderId="12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Fill="1"/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Alignment="1">
      <alignment vertical="center"/>
    </xf>
    <xf numFmtId="2" fontId="4" fillId="0" borderId="28" xfId="0" applyNumberFormat="1" applyFont="1" applyBorder="1" applyAlignment="1">
      <alignment horizontal="center" vertical="center"/>
    </xf>
    <xf numFmtId="2" fontId="4" fillId="3" borderId="27" xfId="0" applyNumberFormat="1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5" fillId="5" borderId="9" xfId="0" applyNumberFormat="1" applyFont="1" applyFill="1" applyBorder="1" applyAlignment="1">
      <alignment horizontal="center" vertical="center"/>
    </xf>
    <xf numFmtId="0" fontId="5" fillId="5" borderId="7" xfId="0" applyNumberFormat="1" applyFont="1" applyFill="1" applyBorder="1" applyAlignment="1">
      <alignment horizontal="center" vertical="center"/>
    </xf>
    <xf numFmtId="0" fontId="11" fillId="0" borderId="0" xfId="2"/>
    <xf numFmtId="2" fontId="11" fillId="0" borderId="0" xfId="2" applyNumberFormat="1"/>
    <xf numFmtId="0" fontId="13" fillId="3" borderId="12" xfId="2" applyFont="1" applyFill="1" applyBorder="1" applyAlignment="1">
      <alignment vertical="center"/>
    </xf>
    <xf numFmtId="166" fontId="11" fillId="2" borderId="12" xfId="2" applyNumberFormat="1" applyFill="1" applyBorder="1" applyAlignment="1">
      <alignment horizontal="center" vertical="center"/>
    </xf>
    <xf numFmtId="2" fontId="11" fillId="7" borderId="12" xfId="2" applyNumberFormat="1" applyFill="1" applyBorder="1" applyAlignment="1">
      <alignment horizontal="center" vertical="center"/>
    </xf>
    <xf numFmtId="2" fontId="16" fillId="7" borderId="12" xfId="2" applyNumberFormat="1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3" fillId="3" borderId="6" xfId="2" applyFont="1" applyFill="1" applyBorder="1" applyAlignment="1">
      <alignment vertical="center"/>
    </xf>
    <xf numFmtId="2" fontId="0" fillId="0" borderId="19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0" fontId="11" fillId="0" borderId="0" xfId="2" applyAlignment="1">
      <alignment horizontal="center" vertical="center"/>
    </xf>
    <xf numFmtId="0" fontId="18" fillId="3" borderId="12" xfId="2" applyFont="1" applyFill="1" applyBorder="1" applyAlignment="1">
      <alignment horizontal="right" vertical="center"/>
    </xf>
    <xf numFmtId="167" fontId="11" fillId="0" borderId="0" xfId="2" applyNumberFormat="1"/>
    <xf numFmtId="167" fontId="19" fillId="0" borderId="0" xfId="3" applyNumberFormat="1" applyFont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/>
    </xf>
    <xf numFmtId="2" fontId="4" fillId="0" borderId="29" xfId="0" applyNumberFormat="1" applyFont="1" applyBorder="1" applyAlignment="1">
      <alignment horizontal="center" vertical="center"/>
    </xf>
    <xf numFmtId="2" fontId="4" fillId="0" borderId="30" xfId="0" applyNumberFormat="1" applyFont="1" applyBorder="1" applyAlignment="1">
      <alignment horizontal="center" vertical="center"/>
    </xf>
    <xf numFmtId="167" fontId="0" fillId="0" borderId="0" xfId="0" applyNumberFormat="1"/>
    <xf numFmtId="167" fontId="24" fillId="0" borderId="0" xfId="3" applyNumberFormat="1" applyFont="1" applyAlignment="1">
      <alignment horizontal="center" vertical="center"/>
    </xf>
    <xf numFmtId="167" fontId="24" fillId="0" borderId="33" xfId="3" applyNumberFormat="1" applyFont="1" applyBorder="1" applyAlignment="1">
      <alignment horizontal="center" vertical="center"/>
    </xf>
    <xf numFmtId="0" fontId="13" fillId="8" borderId="0" xfId="2" applyFont="1" applyFill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165" fontId="3" fillId="5" borderId="57" xfId="0" applyNumberFormat="1" applyFont="1" applyFill="1" applyBorder="1" applyAlignment="1">
      <alignment horizontal="center"/>
    </xf>
    <xf numFmtId="165" fontId="3" fillId="5" borderId="58" xfId="0" applyNumberFormat="1" applyFont="1" applyFill="1" applyBorder="1" applyAlignment="1">
      <alignment horizontal="center"/>
    </xf>
    <xf numFmtId="0" fontId="3" fillId="5" borderId="59" xfId="0" applyFont="1" applyFill="1" applyBorder="1" applyAlignment="1">
      <alignment horizontal="center"/>
    </xf>
    <xf numFmtId="0" fontId="0" fillId="5" borderId="40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17" fontId="11" fillId="5" borderId="12" xfId="2" applyNumberFormat="1" applyFill="1" applyBorder="1" applyAlignment="1">
      <alignment horizontal="center" vertical="center"/>
    </xf>
    <xf numFmtId="0" fontId="11" fillId="5" borderId="12" xfId="2" applyFill="1" applyBorder="1" applyAlignment="1">
      <alignment horizontal="center" vertical="center"/>
    </xf>
    <xf numFmtId="0" fontId="15" fillId="7" borderId="12" xfId="2" applyFont="1" applyFill="1" applyBorder="1" applyAlignment="1">
      <alignment vertical="center"/>
    </xf>
    <xf numFmtId="166" fontId="14" fillId="2" borderId="12" xfId="2" applyNumberFormat="1" applyFont="1" applyFill="1" applyBorder="1" applyAlignment="1">
      <alignment horizontal="center" vertical="center"/>
    </xf>
    <xf numFmtId="0" fontId="17" fillId="7" borderId="12" xfId="2" applyFont="1" applyFill="1" applyBorder="1" applyAlignment="1">
      <alignment horizontal="right" vertical="center" wrapText="1" shrinkToFit="1"/>
    </xf>
    <xf numFmtId="2" fontId="4" fillId="0" borderId="15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3" xfId="1" applyNumberFormat="1" applyFont="1" applyFill="1" applyBorder="1" applyAlignment="1">
      <alignment horizontal="center" vertical="center"/>
    </xf>
    <xf numFmtId="0" fontId="4" fillId="4" borderId="17" xfId="1" applyNumberFormat="1" applyFont="1" applyFill="1" applyBorder="1" applyAlignment="1">
      <alignment horizontal="center" vertical="center"/>
    </xf>
    <xf numFmtId="10" fontId="3" fillId="0" borderId="49" xfId="1" applyNumberFormat="1" applyFont="1" applyBorder="1" applyAlignment="1">
      <alignment horizontal="center" vertical="center"/>
    </xf>
    <xf numFmtId="10" fontId="3" fillId="0" borderId="49" xfId="0" applyNumberFormat="1" applyFont="1" applyBorder="1" applyAlignment="1">
      <alignment horizontal="center" vertical="center"/>
    </xf>
    <xf numFmtId="10" fontId="0" fillId="0" borderId="50" xfId="1" applyNumberFormat="1" applyFont="1" applyBorder="1" applyAlignment="1">
      <alignment horizontal="center" vertical="center"/>
    </xf>
    <xf numFmtId="10" fontId="0" fillId="0" borderId="51" xfId="1" applyNumberFormat="1" applyFont="1" applyBorder="1" applyAlignment="1">
      <alignment horizontal="center" vertical="center"/>
    </xf>
    <xf numFmtId="0" fontId="5" fillId="5" borderId="60" xfId="0" applyNumberFormat="1" applyFont="1" applyFill="1" applyBorder="1" applyAlignment="1">
      <alignment horizontal="center" vertical="center"/>
    </xf>
    <xf numFmtId="0" fontId="5" fillId="5" borderId="61" xfId="0" applyNumberFormat="1" applyFont="1" applyFill="1" applyBorder="1" applyAlignment="1">
      <alignment horizontal="center" vertical="center"/>
    </xf>
    <xf numFmtId="167" fontId="24" fillId="0" borderId="0" xfId="3" applyNumberFormat="1" applyFont="1" applyBorder="1" applyAlignment="1">
      <alignment horizontal="center" vertical="center"/>
    </xf>
    <xf numFmtId="2" fontId="13" fillId="7" borderId="12" xfId="2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11" fillId="0" borderId="0" xfId="2" applyBorder="1"/>
    <xf numFmtId="0" fontId="11" fillId="0" borderId="0" xfId="2" applyBorder="1" applyAlignment="1">
      <alignment horizontal="center" vertical="center"/>
    </xf>
    <xf numFmtId="0" fontId="0" fillId="0" borderId="0" xfId="0" applyBorder="1"/>
    <xf numFmtId="0" fontId="13" fillId="3" borderId="12" xfId="2" applyFont="1" applyFill="1" applyBorder="1" applyAlignment="1">
      <alignment horizontal="center" vertical="center"/>
    </xf>
    <xf numFmtId="167" fontId="22" fillId="0" borderId="12" xfId="3" applyNumberFormat="1" applyFont="1" applyBorder="1" applyAlignment="1">
      <alignment horizontal="center" vertical="center"/>
    </xf>
    <xf numFmtId="164" fontId="3" fillId="5" borderId="12" xfId="0" applyNumberFormat="1" applyFont="1" applyFill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17" fontId="20" fillId="5" borderId="12" xfId="0" applyNumberFormat="1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21" fillId="6" borderId="12" xfId="0" applyFont="1" applyFill="1" applyBorder="1" applyAlignment="1">
      <alignment horizontal="center"/>
    </xf>
    <xf numFmtId="10" fontId="3" fillId="0" borderId="12" xfId="1" applyNumberFormat="1" applyFont="1" applyBorder="1" applyAlignment="1">
      <alignment horizontal="center" vertical="center"/>
    </xf>
    <xf numFmtId="10" fontId="3" fillId="0" borderId="12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0" fillId="6" borderId="12" xfId="0" applyFont="1" applyFill="1" applyBorder="1" applyAlignment="1">
      <alignment horizontal="center"/>
    </xf>
    <xf numFmtId="10" fontId="0" fillId="0" borderId="12" xfId="1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/>
    </xf>
    <xf numFmtId="0" fontId="5" fillId="5" borderId="46" xfId="0" applyFont="1" applyFill="1" applyBorder="1" applyAlignment="1">
      <alignment horizontal="center" vertical="center"/>
    </xf>
    <xf numFmtId="0" fontId="5" fillId="5" borderId="47" xfId="0" applyFont="1" applyFill="1" applyBorder="1" applyAlignment="1">
      <alignment horizontal="center" vertical="center"/>
    </xf>
    <xf numFmtId="0" fontId="5" fillId="5" borderId="48" xfId="0" applyFont="1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 wrapText="1"/>
    </xf>
    <xf numFmtId="0" fontId="27" fillId="5" borderId="13" xfId="0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6" borderId="12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center" vertical="center"/>
    </xf>
    <xf numFmtId="0" fontId="3" fillId="6" borderId="47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6" borderId="46" xfId="0" applyFont="1" applyFill="1" applyBorder="1" applyAlignment="1">
      <alignment horizontal="center" vertical="center"/>
    </xf>
    <xf numFmtId="0" fontId="9" fillId="6" borderId="47" xfId="0" applyFont="1" applyFill="1" applyBorder="1" applyAlignment="1">
      <alignment horizontal="center" vertical="center"/>
    </xf>
    <xf numFmtId="0" fontId="9" fillId="6" borderId="48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3" fillId="6" borderId="62" xfId="0" applyFont="1" applyFill="1" applyBorder="1" applyAlignment="1">
      <alignment horizontal="center" vertical="center"/>
    </xf>
    <xf numFmtId="0" fontId="3" fillId="6" borderId="63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20" fillId="5" borderId="12" xfId="0" applyFont="1" applyFill="1" applyBorder="1" applyAlignment="1">
      <alignment horizontal="center" vertical="center"/>
    </xf>
    <xf numFmtId="49" fontId="13" fillId="5" borderId="12" xfId="2" applyNumberFormat="1" applyFont="1" applyFill="1" applyBorder="1" applyAlignment="1">
      <alignment horizontal="center" vertical="center"/>
    </xf>
    <xf numFmtId="49" fontId="13" fillId="5" borderId="10" xfId="2" applyNumberFormat="1" applyFont="1" applyFill="1" applyBorder="1" applyAlignment="1">
      <alignment horizontal="center" vertical="center"/>
    </xf>
    <xf numFmtId="49" fontId="13" fillId="5" borderId="11" xfId="2" applyNumberFormat="1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right" vertical="center"/>
    </xf>
    <xf numFmtId="0" fontId="12" fillId="0" borderId="0" xfId="2" applyFont="1" applyAlignment="1">
      <alignment horizontal="center" vertical="center"/>
    </xf>
    <xf numFmtId="0" fontId="13" fillId="3" borderId="12" xfId="2" applyFont="1" applyFill="1" applyBorder="1" applyAlignment="1">
      <alignment horizontal="left" vertical="center"/>
    </xf>
    <xf numFmtId="0" fontId="14" fillId="2" borderId="12" xfId="2" applyFont="1" applyFill="1" applyBorder="1" applyAlignment="1">
      <alignment horizontal="center" vertical="center"/>
    </xf>
    <xf numFmtId="168" fontId="13" fillId="5" borderId="12" xfId="2" applyNumberFormat="1" applyFont="1" applyFill="1" applyBorder="1" applyAlignment="1">
      <alignment horizontal="center" vertical="center"/>
    </xf>
  </cellXfs>
  <cellStyles count="6">
    <cellStyle name="Followed Hyperlink" xfId="5" builtinId="9" hidden="1"/>
    <cellStyle name="Hyperlink" xfId="4" builtinId="8" hidden="1"/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Change in IPI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IPI!$B$29</c:f>
              <c:strCache>
                <c:ptCount val="1"/>
                <c:pt idx="0">
                  <c:v>IPI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2.2127159478199598E-2"/>
                  <c:y val="-3.428939803577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276-43FE-97DF-DAE9058C625C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6344710642513E-2"/>
                  <c:y val="-4.5836524532794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276-43FE-97DF-DAE9058C625C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148526210343101E-2"/>
                  <c:y val="2.9605725513819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276-43FE-97DF-DAE9058C625C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6391551802293401E-2"/>
                  <c:y val="-4.4688361323255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276-43FE-97DF-DAE9058C625C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2991454426405701E-2"/>
                  <c:y val="2.9605725513818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276-43FE-97DF-DAE9058C625C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962734135845001E-2"/>
                  <c:y val="4.3254019477073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276-43FE-97DF-DAE9058C625C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1261465451147E-2"/>
                  <c:y val="3.8550550033704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276-43FE-97DF-DAE9058C625C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1210315128519399E-2"/>
                  <c:y val="-3.6498429499591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276-43FE-97DF-DAE9058C625C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5635109564792803E-2"/>
                  <c:y val="2.9212315701997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276-43FE-97DF-DAE9058C625C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4102994588363E-2"/>
                  <c:y val="-4.0671514421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276-43FE-97DF-DAE9058C625C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97888510204882E-2"/>
                  <c:y val="3.9611032227528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9276-43FE-97DF-DAE9058C625C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69459228044256E-2"/>
                  <c:y val="-4.7427391248225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9276-43FE-97DF-DAE9058C625C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0588564489140199E-2"/>
                  <c:y val="4.3254019477073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9276-43FE-97DF-DAE9058C625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IPI!$C$29:$T$30</c:f>
              <c:multiLvlStrCache>
                <c:ptCount val="18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IPI!$C$31:$T$31</c:f>
              <c:numCache>
                <c:formatCode>0.00</c:formatCode>
                <c:ptCount val="18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-11.289716055994583</c:v>
                </c:pt>
                <c:pt idx="9">
                  <c:v>-2.4543911160497691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  <c:pt idx="17">
                  <c:v>-22.423229986007893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9276-43FE-97DF-DAE9058C625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5230920"/>
        <c:axId val="338004608"/>
      </c:lineChart>
      <c:catAx>
        <c:axId val="14523092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004608"/>
        <c:crosses val="max"/>
        <c:auto val="1"/>
        <c:lblAlgn val="ctr"/>
        <c:lblOffset val="100"/>
        <c:noMultiLvlLbl val="1"/>
      </c:catAx>
      <c:valAx>
        <c:axId val="33800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5230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400" b="1">
                <a:solidFill>
                  <a:schemeClr val="tx2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التغير السنوي في الرقم القياسي للإنتاج الصناعي (%)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2552301255230099E-2"/>
          <c:y val="0.11990690817618301"/>
          <c:w val="0.94271538233453001"/>
          <c:h val="0.77279758431867096"/>
        </c:manualLayout>
      </c:layout>
      <c:lineChart>
        <c:grouping val="stacked"/>
        <c:varyColors val="0"/>
        <c:ser>
          <c:idx val="0"/>
          <c:order val="0"/>
          <c:spPr>
            <a:ln w="25400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2.6688434222496199E-2"/>
                  <c:y val="2.5183622317051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681-4F36-98F6-3CDE26FBA37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502431945362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681-4F36-98F6-3CDE26FBA37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3211684507137901E-2"/>
                  <c:y val="2.23854420596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4681-4F36-98F6-3CDE26FBA37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8105576569664E-2"/>
                  <c:y val="-3.917452360430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681-4F36-98F6-3CDE26FBA37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62581850764216E-2"/>
                  <c:y val="1.678908154470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681-4F36-98F6-3CDE26FBA37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867053471041799E-2"/>
                  <c:y val="2.518362231705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681-4F36-98F6-3CDE26FBA37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9287307372324597E-2"/>
                  <c:y val="1.9587261802151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681-4F36-98F6-3CDE26FBA37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1903558795533499E-2"/>
                  <c:y val="-2.7981802574502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681-4F36-98F6-3CDE26FBA37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867053471041799E-2"/>
                  <c:y val="2.518362231705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681-4F36-98F6-3CDE26FBA37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1903558795533499E-2"/>
                  <c:y val="-3.917452360430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1CC-4400-A9F1-459A914BDAE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1903558795533499E-2"/>
                  <c:y val="3.0779982831952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681-4F36-98F6-3CDE26FBA37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2772746224372998E-2"/>
                  <c:y val="-3.357816308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681-4F36-98F6-3CDE26FBA37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1034371366693899E-2"/>
                  <c:y val="3.357816308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D9C2-43E0-9F42-CA2E84403A3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'الرقم القياسي للإنتاج الصناعي'!$B$29:$S$30</c:f>
              <c:multiLvlStrCache>
                <c:ptCount val="18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الصناعي'!$B$31:$S$31</c:f>
              <c:numCache>
                <c:formatCode>0.00</c:formatCode>
                <c:ptCount val="18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-11.2897234375032</c:v>
                </c:pt>
                <c:pt idx="9">
                  <c:v>-2.4529491830355679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  <c:pt idx="17">
                  <c:v>-22.423229986007893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681-4F36-98F6-3CDE26FBA37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38005784"/>
        <c:axId val="338005392"/>
      </c:lineChart>
      <c:catAx>
        <c:axId val="3380057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38005392"/>
        <c:crosses val="autoZero"/>
        <c:auto val="1"/>
        <c:lblAlgn val="ctr"/>
        <c:lblOffset val="100"/>
        <c:noMultiLvlLbl val="0"/>
      </c:catAx>
      <c:valAx>
        <c:axId val="3380053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005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Non-oil Industrial Production </a:t>
            </a:r>
          </a:p>
          <a:p>
            <a:pPr>
              <a:defRPr/>
            </a:pPr>
            <a:r>
              <a:rPr lang="en-US"/>
              <a:t>June 2020 (annual and monthly changes)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'Manufacturing production Graph'!$B$4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D46-460C-AE88-582470F5F546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85FE-494C-B6E6-913C51F088B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3295-444F-943F-33463D020C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'Manufacturing production Graph'!$A$5:$A$18</c:f>
              <c:strCache>
                <c:ptCount val="14"/>
                <c:pt idx="0">
                  <c:v>Manufacture of machinery and equipment n.e.c.</c:v>
                </c:pt>
                <c:pt idx="1">
                  <c:v>Manufacture of clothing</c:v>
                </c:pt>
                <c:pt idx="2">
                  <c:v>Manufacture of electrical equipment</c:v>
                </c:pt>
                <c:pt idx="3">
                  <c:v>Manufacture of furniture</c:v>
                </c:pt>
                <c:pt idx="4">
                  <c:v>Manufacture of rubber and plastics products</c:v>
                </c:pt>
                <c:pt idx="5">
                  <c:v>Manufacture of basic metals</c:v>
                </c:pt>
                <c:pt idx="6">
                  <c:v>Manufacture of paper and paper products</c:v>
                </c:pt>
                <c:pt idx="7">
                  <c:v>Manufacture of coke and refined petroleum products</c:v>
                </c:pt>
                <c:pt idx="8">
                  <c:v>Manufacture of other non-metallic mineral products</c:v>
                </c:pt>
                <c:pt idx="9">
                  <c:v>Manufacturing production Index</c:v>
                </c:pt>
                <c:pt idx="10">
                  <c:v>Manufacture of food products</c:v>
                </c:pt>
                <c:pt idx="11">
                  <c:v>Manufacture of chemicals and chemical products</c:v>
                </c:pt>
                <c:pt idx="12">
                  <c:v>Manufacture of fabricated metal products</c:v>
                </c:pt>
                <c:pt idx="13">
                  <c:v>Manufacture of beverages</c:v>
                </c:pt>
              </c:strCache>
            </c:strRef>
          </c:cat>
          <c:val>
            <c:numRef>
              <c:f>'Manufacturing production Graph'!$B$5:$B$18</c:f>
              <c:numCache>
                <c:formatCode>0.0%</c:formatCode>
                <c:ptCount val="14"/>
                <c:pt idx="0">
                  <c:v>0.13892438851113931</c:v>
                </c:pt>
                <c:pt idx="1">
                  <c:v>0.15322859666564237</c:v>
                </c:pt>
                <c:pt idx="2">
                  <c:v>0.15038395947282468</c:v>
                </c:pt>
                <c:pt idx="3">
                  <c:v>0.10050451437774477</c:v>
                </c:pt>
                <c:pt idx="4">
                  <c:v>0.10897143845803936</c:v>
                </c:pt>
                <c:pt idx="5">
                  <c:v>0.10055148758018784</c:v>
                </c:pt>
                <c:pt idx="6">
                  <c:v>0.12501763208908234</c:v>
                </c:pt>
                <c:pt idx="7">
                  <c:v>8.4419952050732938E-2</c:v>
                </c:pt>
                <c:pt idx="8">
                  <c:v>4.8051424076837712E-2</c:v>
                </c:pt>
                <c:pt idx="9">
                  <c:v>5.0832647191547897E-2</c:v>
                </c:pt>
                <c:pt idx="10">
                  <c:v>-1.1676264021521332E-2</c:v>
                </c:pt>
                <c:pt idx="11">
                  <c:v>2.6448871004050467E-2</c:v>
                </c:pt>
                <c:pt idx="12">
                  <c:v>2.54985213034995E-2</c:v>
                </c:pt>
                <c:pt idx="13">
                  <c:v>4.87970179600139E-3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D46-460C-AE88-582470F5F546}"/>
            </c:ext>
          </c:extLst>
        </c:ser>
        <c:ser>
          <c:idx val="1"/>
          <c:order val="1"/>
          <c:tx>
            <c:strRef>
              <c:f>'Manufacturing production Graph'!$C$4</c:f>
              <c:strCache>
                <c:ptCount val="1"/>
                <c:pt idx="0">
                  <c:v>annual change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D46-460C-AE88-582470F5F546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85FE-494C-B6E6-913C51F088B4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295-444F-943F-33463D020C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'Manufacturing production Graph'!$A$5:$A$18</c:f>
              <c:strCache>
                <c:ptCount val="14"/>
                <c:pt idx="0">
                  <c:v>Manufacture of machinery and equipment n.e.c.</c:v>
                </c:pt>
                <c:pt idx="1">
                  <c:v>Manufacture of clothing</c:v>
                </c:pt>
                <c:pt idx="2">
                  <c:v>Manufacture of electrical equipment</c:v>
                </c:pt>
                <c:pt idx="3">
                  <c:v>Manufacture of furniture</c:v>
                </c:pt>
                <c:pt idx="4">
                  <c:v>Manufacture of rubber and plastics products</c:v>
                </c:pt>
                <c:pt idx="5">
                  <c:v>Manufacture of basic metals</c:v>
                </c:pt>
                <c:pt idx="6">
                  <c:v>Manufacture of paper and paper products</c:v>
                </c:pt>
                <c:pt idx="7">
                  <c:v>Manufacture of coke and refined petroleum products</c:v>
                </c:pt>
                <c:pt idx="8">
                  <c:v>Manufacture of other non-metallic mineral products</c:v>
                </c:pt>
                <c:pt idx="9">
                  <c:v>Manufacturing production Index</c:v>
                </c:pt>
                <c:pt idx="10">
                  <c:v>Manufacture of food products</c:v>
                </c:pt>
                <c:pt idx="11">
                  <c:v>Manufacture of chemicals and chemical products</c:v>
                </c:pt>
                <c:pt idx="12">
                  <c:v>Manufacture of fabricated metal products</c:v>
                </c:pt>
                <c:pt idx="13">
                  <c:v>Manufacture of beverages</c:v>
                </c:pt>
              </c:strCache>
            </c:strRef>
          </c:cat>
          <c:val>
            <c:numRef>
              <c:f>'Manufacturing production Graph'!$C$5:$C$18</c:f>
              <c:numCache>
                <c:formatCode>0.0%</c:formatCode>
                <c:ptCount val="14"/>
                <c:pt idx="0">
                  <c:v>-0.45544109573923275</c:v>
                </c:pt>
                <c:pt idx="1">
                  <c:v>-0.4367705582070216</c:v>
                </c:pt>
                <c:pt idx="2">
                  <c:v>-0.43267672180468997</c:v>
                </c:pt>
                <c:pt idx="3">
                  <c:v>-0.3946589820812314</c:v>
                </c:pt>
                <c:pt idx="4">
                  <c:v>-0.35427273156893857</c:v>
                </c:pt>
                <c:pt idx="5">
                  <c:v>-0.33015237720301693</c:v>
                </c:pt>
                <c:pt idx="6">
                  <c:v>-0.3263672010943055</c:v>
                </c:pt>
                <c:pt idx="7">
                  <c:v>-0.25813970124136643</c:v>
                </c:pt>
                <c:pt idx="8">
                  <c:v>-0.24913421061823793</c:v>
                </c:pt>
                <c:pt idx="9">
                  <c:v>-0.22297809811162417</c:v>
                </c:pt>
                <c:pt idx="10">
                  <c:v>-0.19299855851960535</c:v>
                </c:pt>
                <c:pt idx="11">
                  <c:v>-0.12217345377338273</c:v>
                </c:pt>
                <c:pt idx="12">
                  <c:v>-6.4081129220000199E-2</c:v>
                </c:pt>
                <c:pt idx="13">
                  <c:v>1.8679965959809142E-3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D46-460C-AE88-582470F5F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38006568"/>
        <c:axId val="338006960"/>
      </c:barChart>
      <c:catAx>
        <c:axId val="338006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006960"/>
        <c:crosses val="autoZero"/>
        <c:auto val="1"/>
        <c:lblAlgn val="ctr"/>
        <c:lblOffset val="100"/>
        <c:noMultiLvlLbl val="0"/>
      </c:catAx>
      <c:valAx>
        <c:axId val="338006960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006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انتاج الصناعة التحويلية،</a:t>
            </a:r>
            <a:r>
              <a:rPr lang="ar-SA" baseline="0"/>
              <a:t> يونيو 2020</a:t>
            </a:r>
            <a:endParaRPr lang="en-US"/>
          </a:p>
          <a:p>
            <a:pPr>
              <a:defRPr/>
            </a:pPr>
            <a:r>
              <a:rPr lang="ar-SA"/>
              <a:t>( التغير الشهري والسنوي )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10593871170042"/>
          <c:y val="0.15869947275922699"/>
          <c:w val="0.75595763908194902"/>
          <c:h val="0.778788130394070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'انتاج الصناعة التحويلية Gra '!$B$4</c:f>
              <c:strCache>
                <c:ptCount val="1"/>
                <c:pt idx="0">
                  <c:v>التغير الشهري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1B4-4096-9D94-3E6B820CB059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1B4-4096-9D94-3E6B820CB059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1B4-4096-9D94-3E6B820CB0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'انتاج الصناعة التحويلية Gra '!$A$5:$A$18</c:f>
              <c:strCache>
                <c:ptCount val="14"/>
                <c:pt idx="0">
                  <c:v>صناعة الآلات والمعدات الأخرى</c:v>
                </c:pt>
                <c:pt idx="1">
                  <c:v>صُنع الملبوسات</c:v>
                </c:pt>
                <c:pt idx="2">
                  <c:v>صنع المعدات الكهربائية</c:v>
                </c:pt>
                <c:pt idx="3">
                  <c:v>صناعة الأثاث</c:v>
                </c:pt>
                <c:pt idx="4">
                  <c:v>صنع منتجات المطاط واللدائن</c:v>
                </c:pt>
                <c:pt idx="5">
                  <c:v>صنع الفلزات القاعدية</c:v>
                </c:pt>
                <c:pt idx="6">
                  <c:v>صُنع الورق ومنتجات الورق</c:v>
                </c:pt>
                <c:pt idx="7">
                  <c:v>صنع فحم الكوك والمنتجات النفطية المكررة </c:v>
                </c:pt>
                <c:pt idx="8">
                  <c:v>صنع منتجات المعادن اللافلزية الأخرى</c:v>
                </c:pt>
                <c:pt idx="9">
                  <c:v>الرقم القياسي للصناعة التحويلية</c:v>
                </c:pt>
                <c:pt idx="10">
                  <c:v>صُنع المنتجات الغذائية</c:v>
                </c:pt>
                <c:pt idx="11">
                  <c:v>صُنع المواد الكيميائية والمنتجات الكيميائية</c:v>
                </c:pt>
                <c:pt idx="12">
                  <c:v>صنع منتجات المعادن المشكلة </c:v>
                </c:pt>
                <c:pt idx="13">
                  <c:v>صُنع المشروبات</c:v>
                </c:pt>
              </c:strCache>
            </c:strRef>
          </c:cat>
          <c:val>
            <c:numRef>
              <c:f>'انتاج الصناعة التحويلية Gra '!$B$5:$B$18</c:f>
              <c:numCache>
                <c:formatCode>0.0%</c:formatCode>
                <c:ptCount val="14"/>
                <c:pt idx="0">
                  <c:v>0.13892438851113931</c:v>
                </c:pt>
                <c:pt idx="1">
                  <c:v>0.15322859666564237</c:v>
                </c:pt>
                <c:pt idx="2">
                  <c:v>0.15038395947282468</c:v>
                </c:pt>
                <c:pt idx="3">
                  <c:v>0.10050451437774477</c:v>
                </c:pt>
                <c:pt idx="4">
                  <c:v>0.10897143845803936</c:v>
                </c:pt>
                <c:pt idx="5">
                  <c:v>0.10055148758018784</c:v>
                </c:pt>
                <c:pt idx="6">
                  <c:v>0.12501763208908234</c:v>
                </c:pt>
                <c:pt idx="7">
                  <c:v>8.4419952050732938E-2</c:v>
                </c:pt>
                <c:pt idx="8">
                  <c:v>4.8051424076837712E-2</c:v>
                </c:pt>
                <c:pt idx="9">
                  <c:v>5.0832647191547897E-2</c:v>
                </c:pt>
                <c:pt idx="10">
                  <c:v>-1.1676264021521332E-2</c:v>
                </c:pt>
                <c:pt idx="11">
                  <c:v>2.6448871004050467E-2</c:v>
                </c:pt>
                <c:pt idx="12">
                  <c:v>2.54985213034995E-2</c:v>
                </c:pt>
                <c:pt idx="13">
                  <c:v>4.87970179600139E-3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1B4-4096-9D94-3E6B820CB059}"/>
            </c:ext>
          </c:extLst>
        </c:ser>
        <c:ser>
          <c:idx val="1"/>
          <c:order val="1"/>
          <c:tx>
            <c:strRef>
              <c:f>'انتاج الصناعة التحويلية Gra '!$C$4</c:f>
              <c:strCache>
                <c:ptCount val="1"/>
                <c:pt idx="0">
                  <c:v>التغير السنوي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tx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11B4-4096-9D94-3E6B820CB059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11B4-4096-9D94-3E6B820CB059}"/>
              </c:ext>
            </c:extLst>
          </c:dPt>
          <c:dPt>
            <c:idx val="9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11B4-4096-9D94-3E6B820CB0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'انتاج الصناعة التحويلية Gra '!$A$5:$A$18</c:f>
              <c:strCache>
                <c:ptCount val="14"/>
                <c:pt idx="0">
                  <c:v>صناعة الآلات والمعدات الأخرى</c:v>
                </c:pt>
                <c:pt idx="1">
                  <c:v>صُنع الملبوسات</c:v>
                </c:pt>
                <c:pt idx="2">
                  <c:v>صنع المعدات الكهربائية</c:v>
                </c:pt>
                <c:pt idx="3">
                  <c:v>صناعة الأثاث</c:v>
                </c:pt>
                <c:pt idx="4">
                  <c:v>صنع منتجات المطاط واللدائن</c:v>
                </c:pt>
                <c:pt idx="5">
                  <c:v>صنع الفلزات القاعدية</c:v>
                </c:pt>
                <c:pt idx="6">
                  <c:v>صُنع الورق ومنتجات الورق</c:v>
                </c:pt>
                <c:pt idx="7">
                  <c:v>صنع فحم الكوك والمنتجات النفطية المكررة </c:v>
                </c:pt>
                <c:pt idx="8">
                  <c:v>صنع منتجات المعادن اللافلزية الأخرى</c:v>
                </c:pt>
                <c:pt idx="9">
                  <c:v>الرقم القياسي للصناعة التحويلية</c:v>
                </c:pt>
                <c:pt idx="10">
                  <c:v>صُنع المنتجات الغذائية</c:v>
                </c:pt>
                <c:pt idx="11">
                  <c:v>صُنع المواد الكيميائية والمنتجات الكيميائية</c:v>
                </c:pt>
                <c:pt idx="12">
                  <c:v>صنع منتجات المعادن المشكلة </c:v>
                </c:pt>
                <c:pt idx="13">
                  <c:v>صُنع المشروبات</c:v>
                </c:pt>
              </c:strCache>
            </c:strRef>
          </c:cat>
          <c:val>
            <c:numRef>
              <c:f>'انتاج الصناعة التحويلية Gra '!$C$5:$C$18</c:f>
              <c:numCache>
                <c:formatCode>0.0%</c:formatCode>
                <c:ptCount val="14"/>
                <c:pt idx="0">
                  <c:v>-0.45544109573923275</c:v>
                </c:pt>
                <c:pt idx="1">
                  <c:v>-0.4367705582070216</c:v>
                </c:pt>
                <c:pt idx="2">
                  <c:v>-0.43267672180468997</c:v>
                </c:pt>
                <c:pt idx="3">
                  <c:v>-0.3946589820812314</c:v>
                </c:pt>
                <c:pt idx="4">
                  <c:v>-0.35427273156893857</c:v>
                </c:pt>
                <c:pt idx="5">
                  <c:v>-0.33015237720301693</c:v>
                </c:pt>
                <c:pt idx="6">
                  <c:v>-0.3263672010943055</c:v>
                </c:pt>
                <c:pt idx="7">
                  <c:v>-0.25813970124136643</c:v>
                </c:pt>
                <c:pt idx="8">
                  <c:v>-0.24913421061823793</c:v>
                </c:pt>
                <c:pt idx="9">
                  <c:v>-0.22297809811162417</c:v>
                </c:pt>
                <c:pt idx="10">
                  <c:v>-0.19299855851960535</c:v>
                </c:pt>
                <c:pt idx="11">
                  <c:v>-0.12217345377338273</c:v>
                </c:pt>
                <c:pt idx="12">
                  <c:v>-6.4081129220000199E-2</c:v>
                </c:pt>
                <c:pt idx="13">
                  <c:v>1.8679965959809142E-3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11B4-4096-9D94-3E6B820CB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38369216"/>
        <c:axId val="338369608"/>
      </c:barChart>
      <c:catAx>
        <c:axId val="338369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369608"/>
        <c:crosses val="autoZero"/>
        <c:auto val="1"/>
        <c:lblAlgn val="ctr"/>
        <c:lblOffset val="100"/>
        <c:noMultiLvlLbl val="0"/>
      </c:catAx>
      <c:valAx>
        <c:axId val="338369608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369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33</xdr:row>
      <xdr:rowOff>9524</xdr:rowOff>
    </xdr:from>
    <xdr:to>
      <xdr:col>15</xdr:col>
      <xdr:colOff>23091</xdr:colOff>
      <xdr:row>54</xdr:row>
      <xdr:rowOff>9524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1AAA3DD8-16CB-4416-BCA8-42824B26A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14286</xdr:rowOff>
    </xdr:from>
    <xdr:to>
      <xdr:col>16</xdr:col>
      <xdr:colOff>541867</xdr:colOff>
      <xdr:row>59</xdr:row>
      <xdr:rowOff>28575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726728</xdr:colOff>
      <xdr:row>0</xdr:row>
      <xdr:rowOff>190501</xdr:rowOff>
    </xdr:from>
    <xdr:to>
      <xdr:col>14</xdr:col>
      <xdr:colOff>91335</xdr:colOff>
      <xdr:row>20</xdr:row>
      <xdr:rowOff>129541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765C2456-4990-48D6-B57F-E216EC90B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16</xdr:col>
      <xdr:colOff>263767</xdr:colOff>
      <xdr:row>22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CE40CDFF-5EE7-4AFC-B362-8E9322DF5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opLeftCell="A31" workbookViewId="0">
      <pane xSplit="1" topLeftCell="D1" activePane="topRight" state="frozen"/>
      <selection pane="topRight" activeCell="S34" sqref="S34"/>
    </sheetView>
  </sheetViews>
  <sheetFormatPr defaultColWidth="8.875" defaultRowHeight="14.25"/>
  <cols>
    <col min="1" max="1" width="23.5" bestFit="1" customWidth="1"/>
    <col min="2" max="31" width="11.5" customWidth="1"/>
  </cols>
  <sheetData>
    <row r="1" spans="1:31" ht="50.25" customHeight="1" thickBot="1">
      <c r="B1" s="132" t="s">
        <v>39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1"/>
      <c r="AA1" s="131"/>
      <c r="AB1" s="131"/>
      <c r="AC1" s="131"/>
      <c r="AD1" s="96"/>
      <c r="AE1" s="96"/>
    </row>
    <row r="2" spans="1:31" ht="42.95" customHeight="1" thickBot="1">
      <c r="A2" s="117" t="s">
        <v>15</v>
      </c>
      <c r="B2" s="127">
        <v>2018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9"/>
      <c r="N2" s="127">
        <v>2019</v>
      </c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9"/>
      <c r="Z2" s="127">
        <v>2020</v>
      </c>
      <c r="AA2" s="128"/>
      <c r="AB2" s="128"/>
      <c r="AC2" s="128"/>
      <c r="AD2" s="128"/>
      <c r="AE2" s="129"/>
    </row>
    <row r="3" spans="1:31" ht="20.100000000000001" customHeight="1">
      <c r="A3" s="118"/>
      <c r="B3" s="69" t="s">
        <v>0</v>
      </c>
      <c r="C3" s="70" t="s">
        <v>1</v>
      </c>
      <c r="D3" s="71" t="s">
        <v>2</v>
      </c>
      <c r="E3" s="69" t="s">
        <v>3</v>
      </c>
      <c r="F3" s="70" t="s">
        <v>4</v>
      </c>
      <c r="G3" s="71" t="s">
        <v>5</v>
      </c>
      <c r="H3" s="69" t="s">
        <v>6</v>
      </c>
      <c r="I3" s="70" t="s">
        <v>7</v>
      </c>
      <c r="J3" s="71" t="s">
        <v>8</v>
      </c>
      <c r="K3" s="69" t="s">
        <v>9</v>
      </c>
      <c r="L3" s="70" t="s">
        <v>10</v>
      </c>
      <c r="M3" s="71" t="s">
        <v>11</v>
      </c>
      <c r="N3" s="69" t="s">
        <v>0</v>
      </c>
      <c r="O3" s="70" t="s">
        <v>1</v>
      </c>
      <c r="P3" s="71" t="s">
        <v>2</v>
      </c>
      <c r="Q3" s="69" t="s">
        <v>3</v>
      </c>
      <c r="R3" s="70" t="s">
        <v>4</v>
      </c>
      <c r="S3" s="71" t="s">
        <v>5</v>
      </c>
      <c r="T3" s="69" t="s">
        <v>6</v>
      </c>
      <c r="U3" s="70" t="s">
        <v>7</v>
      </c>
      <c r="V3" s="71" t="s">
        <v>8</v>
      </c>
      <c r="W3" s="69" t="s">
        <v>9</v>
      </c>
      <c r="X3" s="70" t="s">
        <v>10</v>
      </c>
      <c r="Y3" s="71" t="s">
        <v>11</v>
      </c>
      <c r="Z3" s="69" t="s">
        <v>0</v>
      </c>
      <c r="AA3" s="70" t="s">
        <v>1</v>
      </c>
      <c r="AB3" s="71" t="s">
        <v>2</v>
      </c>
      <c r="AC3" s="69" t="s">
        <v>3</v>
      </c>
      <c r="AD3" s="70" t="s">
        <v>4</v>
      </c>
      <c r="AE3" s="71" t="s">
        <v>5</v>
      </c>
    </row>
    <row r="4" spans="1:31" ht="20.100000000000001" customHeight="1" thickBot="1">
      <c r="A4" s="119"/>
      <c r="B4" s="42">
        <f t="shared" ref="B4:AA4" si="0">(B11*$G22+B12*$G23+B13*$G$24)/100</f>
        <v>131.55412000000001</v>
      </c>
      <c r="C4" s="43">
        <f t="shared" si="0"/>
        <v>131.97782999999998</v>
      </c>
      <c r="D4" s="44">
        <f t="shared" si="0"/>
        <v>133.54145</v>
      </c>
      <c r="E4" s="42">
        <f t="shared" si="0"/>
        <v>134.94771</v>
      </c>
      <c r="F4" s="43">
        <f t="shared" si="0"/>
        <v>137.54336000000001</v>
      </c>
      <c r="G4" s="44">
        <f t="shared" si="0"/>
        <v>141.10854</v>
      </c>
      <c r="H4" s="42">
        <f t="shared" si="0"/>
        <v>137.87028000000001</v>
      </c>
      <c r="I4" s="43">
        <f t="shared" si="0"/>
        <v>137.30950000000001</v>
      </c>
      <c r="J4" s="44">
        <f t="shared" si="0"/>
        <v>137.02364</v>
      </c>
      <c r="K4" s="42">
        <f t="shared" si="0"/>
        <v>134.00032999999999</v>
      </c>
      <c r="L4" s="43">
        <f t="shared" si="0"/>
        <v>136.14855</v>
      </c>
      <c r="M4" s="44">
        <f t="shared" si="0"/>
        <v>130.14131</v>
      </c>
      <c r="N4" s="42">
        <f t="shared" si="0"/>
        <v>130.42707999999999</v>
      </c>
      <c r="O4" s="43">
        <f t="shared" si="0"/>
        <v>129.29182</v>
      </c>
      <c r="P4" s="44">
        <f t="shared" si="0"/>
        <v>125.57741</v>
      </c>
      <c r="Q4" s="42">
        <f t="shared" si="0"/>
        <v>126.3374</v>
      </c>
      <c r="R4" s="43">
        <f t="shared" si="0"/>
        <v>125.16163999999999</v>
      </c>
      <c r="S4" s="44">
        <f t="shared" si="0"/>
        <v>126.60705</v>
      </c>
      <c r="T4" s="42">
        <f t="shared" si="0"/>
        <v>125.32077000000001</v>
      </c>
      <c r="U4" s="43">
        <f t="shared" si="0"/>
        <v>127.32849</v>
      </c>
      <c r="V4" s="44">
        <f t="shared" si="0"/>
        <v>121.55406011441178</v>
      </c>
      <c r="W4" s="42">
        <f t="shared" si="0"/>
        <v>130.71143780500262</v>
      </c>
      <c r="X4" s="43">
        <f t="shared" si="0"/>
        <v>125.11545</v>
      </c>
      <c r="Y4" s="44">
        <f t="shared" si="0"/>
        <v>121.88202000000003</v>
      </c>
      <c r="Z4" s="42">
        <f t="shared" si="0"/>
        <v>121.71661</v>
      </c>
      <c r="AA4" s="43">
        <f t="shared" si="0"/>
        <v>121.89497000000001</v>
      </c>
      <c r="AB4" s="44">
        <f>AB11*G22/100+AB12*G23/100+AB13*G24/100</f>
        <v>121.45071</v>
      </c>
      <c r="AC4" s="42">
        <f>(AC11*$G22+AC12*$G23+AC13*$G$24)/100</f>
        <v>135.23782</v>
      </c>
      <c r="AD4" s="43">
        <f>(AD11*$G22+AD12*$G23+AD13*$G$24)/100</f>
        <v>105.731970695</v>
      </c>
      <c r="AE4" s="44">
        <f>(AE11*$G22+AE12*$G23+AE13*$G$24)/100</f>
        <v>98.217659999999995</v>
      </c>
    </row>
    <row r="5" spans="1:3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31" ht="17.25" customHeight="1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31" ht="14.25" customHeight="1"/>
    <row r="8" spans="1:31" ht="42.95" customHeight="1" thickBot="1">
      <c r="A8" s="120" t="s">
        <v>40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99"/>
    </row>
    <row r="9" spans="1:31" ht="20.100000000000001" customHeight="1" thickBot="1">
      <c r="A9" s="122"/>
      <c r="B9" s="124">
        <v>2018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  <c r="N9" s="124">
        <v>2019</v>
      </c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6"/>
      <c r="Z9" s="124">
        <v>2020</v>
      </c>
      <c r="AA9" s="125"/>
      <c r="AB9" s="125"/>
      <c r="AC9" s="125"/>
      <c r="AD9" s="125"/>
      <c r="AE9" s="126"/>
    </row>
    <row r="10" spans="1:31" ht="20.100000000000001" customHeight="1" thickBot="1">
      <c r="A10" s="123"/>
      <c r="B10" s="10" t="s">
        <v>0</v>
      </c>
      <c r="C10" s="10" t="s">
        <v>1</v>
      </c>
      <c r="D10" s="11" t="s">
        <v>2</v>
      </c>
      <c r="E10" s="10" t="s">
        <v>3</v>
      </c>
      <c r="F10" s="10" t="s">
        <v>4</v>
      </c>
      <c r="G10" s="11" t="s">
        <v>5</v>
      </c>
      <c r="H10" s="10" t="s">
        <v>6</v>
      </c>
      <c r="I10" s="10" t="s">
        <v>7</v>
      </c>
      <c r="J10" s="11" t="s">
        <v>8</v>
      </c>
      <c r="K10" s="10" t="s">
        <v>9</v>
      </c>
      <c r="L10" s="10" t="s">
        <v>10</v>
      </c>
      <c r="M10" s="11" t="s">
        <v>11</v>
      </c>
      <c r="N10" s="9" t="s">
        <v>0</v>
      </c>
      <c r="O10" s="10" t="s">
        <v>1</v>
      </c>
      <c r="P10" s="11" t="s">
        <v>2</v>
      </c>
      <c r="Q10" s="10" t="s">
        <v>3</v>
      </c>
      <c r="R10" s="10" t="s">
        <v>4</v>
      </c>
      <c r="S10" s="11" t="s">
        <v>5</v>
      </c>
      <c r="T10" s="10" t="s">
        <v>6</v>
      </c>
      <c r="U10" s="10" t="s">
        <v>7</v>
      </c>
      <c r="V10" s="11" t="s">
        <v>8</v>
      </c>
      <c r="W10" s="10" t="s">
        <v>9</v>
      </c>
      <c r="X10" s="10" t="s">
        <v>10</v>
      </c>
      <c r="Y10" s="11" t="s">
        <v>11</v>
      </c>
      <c r="Z10" s="98" t="s">
        <v>0</v>
      </c>
      <c r="AA10" s="98" t="s">
        <v>1</v>
      </c>
      <c r="AB10" s="97" t="s">
        <v>2</v>
      </c>
      <c r="AC10" s="98" t="s">
        <v>3</v>
      </c>
      <c r="AD10" s="98" t="s">
        <v>4</v>
      </c>
      <c r="AE10" s="97" t="s">
        <v>5</v>
      </c>
    </row>
    <row r="11" spans="1:31" ht="20.100000000000001" customHeight="1">
      <c r="A11" s="60" t="s">
        <v>12</v>
      </c>
      <c r="B11" s="20">
        <v>122.27</v>
      </c>
      <c r="C11" s="20">
        <v>121.68</v>
      </c>
      <c r="D11" s="21">
        <v>121.34</v>
      </c>
      <c r="E11" s="20">
        <v>120.86</v>
      </c>
      <c r="F11" s="20">
        <v>122.84</v>
      </c>
      <c r="G11" s="21">
        <v>128.58000000000001</v>
      </c>
      <c r="H11" s="20">
        <v>126</v>
      </c>
      <c r="I11" s="20">
        <v>127.52</v>
      </c>
      <c r="J11" s="21">
        <v>128.62</v>
      </c>
      <c r="K11" s="20">
        <v>130.34</v>
      </c>
      <c r="L11" s="20">
        <v>135.86000000000001</v>
      </c>
      <c r="M11" s="21">
        <v>130.35</v>
      </c>
      <c r="N11" s="20">
        <v>125.45</v>
      </c>
      <c r="O11" s="20">
        <v>124.14</v>
      </c>
      <c r="P11" s="21">
        <v>119.87</v>
      </c>
      <c r="Q11" s="20">
        <v>120.11</v>
      </c>
      <c r="R11" s="20">
        <v>118.43</v>
      </c>
      <c r="S11" s="21">
        <v>119.81</v>
      </c>
      <c r="T11" s="20">
        <v>117.33</v>
      </c>
      <c r="U11" s="20">
        <v>119.89</v>
      </c>
      <c r="V11" s="21">
        <v>111.81</v>
      </c>
      <c r="W11" s="20">
        <v>126.18751148216947</v>
      </c>
      <c r="X11" s="20">
        <v>121.13</v>
      </c>
      <c r="Y11" s="21">
        <v>117.67</v>
      </c>
      <c r="Z11" s="52">
        <v>119.34</v>
      </c>
      <c r="AA11" s="20">
        <v>119.94</v>
      </c>
      <c r="AB11" s="22">
        <v>119.36</v>
      </c>
      <c r="AC11" s="52">
        <v>147.16999999999999</v>
      </c>
      <c r="AD11" s="20">
        <v>104.240511</v>
      </c>
      <c r="AE11" s="22">
        <v>91.98</v>
      </c>
    </row>
    <row r="12" spans="1:31" ht="20.100000000000001" customHeight="1">
      <c r="A12" s="61" t="s">
        <v>13</v>
      </c>
      <c r="B12" s="23">
        <v>171.27</v>
      </c>
      <c r="C12" s="23">
        <v>173.65</v>
      </c>
      <c r="D12" s="24">
        <v>179.1</v>
      </c>
      <c r="E12" s="23">
        <v>183.92</v>
      </c>
      <c r="F12" s="23">
        <v>185.71</v>
      </c>
      <c r="G12" s="24">
        <v>180.98</v>
      </c>
      <c r="H12" s="23">
        <v>176.46</v>
      </c>
      <c r="I12" s="23">
        <v>170.01</v>
      </c>
      <c r="J12" s="24">
        <v>165.64</v>
      </c>
      <c r="K12" s="23">
        <v>150.88999999999999</v>
      </c>
      <c r="L12" s="23">
        <v>144.85</v>
      </c>
      <c r="M12" s="24">
        <v>138.79</v>
      </c>
      <c r="N12" s="23">
        <v>155.97999999999999</v>
      </c>
      <c r="O12" s="23">
        <v>153.87</v>
      </c>
      <c r="P12" s="24">
        <v>148.97999999999999</v>
      </c>
      <c r="Q12" s="23">
        <v>148.54</v>
      </c>
      <c r="R12" s="23">
        <v>145.76</v>
      </c>
      <c r="S12" s="24">
        <v>146.05000000000001</v>
      </c>
      <c r="T12" s="23">
        <v>148.68</v>
      </c>
      <c r="U12" s="23">
        <v>149.22999999999999</v>
      </c>
      <c r="V12" s="24">
        <v>150.41999999999999</v>
      </c>
      <c r="W12" s="23">
        <v>147.61000000000001</v>
      </c>
      <c r="X12" s="23">
        <v>142.69</v>
      </c>
      <c r="Y12" s="24">
        <v>139.99</v>
      </c>
      <c r="Z12" s="53">
        <v>136.15</v>
      </c>
      <c r="AA12" s="23">
        <v>134.33000000000001</v>
      </c>
      <c r="AB12" s="25">
        <v>131.91</v>
      </c>
      <c r="AC12" s="53">
        <v>100.84</v>
      </c>
      <c r="AD12" s="23">
        <v>107.99</v>
      </c>
      <c r="AE12" s="25">
        <v>113.48</v>
      </c>
    </row>
    <row r="13" spans="1:31" ht="20.100000000000001" customHeight="1" thickBot="1">
      <c r="A13" s="62" t="s">
        <v>14</v>
      </c>
      <c r="B13" s="26">
        <v>60.55</v>
      </c>
      <c r="C13" s="26">
        <v>71.77</v>
      </c>
      <c r="D13" s="27">
        <v>91.95</v>
      </c>
      <c r="E13" s="26">
        <v>115.21</v>
      </c>
      <c r="F13" s="26">
        <v>139.9</v>
      </c>
      <c r="G13" s="27">
        <v>152.24</v>
      </c>
      <c r="H13" s="26">
        <v>142.08000000000001</v>
      </c>
      <c r="I13" s="26">
        <v>133.96</v>
      </c>
      <c r="J13" s="27">
        <v>129.9</v>
      </c>
      <c r="K13" s="26">
        <v>96.41</v>
      </c>
      <c r="L13" s="26">
        <v>75.75</v>
      </c>
      <c r="M13" s="27">
        <v>57.38</v>
      </c>
      <c r="N13" s="26">
        <v>59.15</v>
      </c>
      <c r="O13" s="26">
        <v>70.099999999999994</v>
      </c>
      <c r="P13" s="27">
        <v>89.82</v>
      </c>
      <c r="Q13" s="26">
        <v>113.29</v>
      </c>
      <c r="R13" s="26">
        <v>137.57</v>
      </c>
      <c r="S13" s="27">
        <v>149.69999999999999</v>
      </c>
      <c r="T13" s="26">
        <v>148.56</v>
      </c>
      <c r="U13" s="26">
        <v>147.74</v>
      </c>
      <c r="V13" s="27">
        <v>146.92034877282043</v>
      </c>
      <c r="W13" s="26">
        <v>115.2373017512532</v>
      </c>
      <c r="X13" s="26">
        <v>90.54</v>
      </c>
      <c r="Y13" s="27">
        <v>88.97</v>
      </c>
      <c r="Z13" s="54">
        <v>70.290000000000006</v>
      </c>
      <c r="AA13" s="26">
        <v>75.209999999999994</v>
      </c>
      <c r="AB13" s="28">
        <v>93.65</v>
      </c>
      <c r="AC13" s="54">
        <v>96.77</v>
      </c>
      <c r="AD13" s="26">
        <v>126.45</v>
      </c>
      <c r="AE13" s="28">
        <v>139.52000000000001</v>
      </c>
    </row>
    <row r="17" spans="2:25" ht="15" thickBot="1"/>
    <row r="18" spans="2:25" ht="21.95" customHeight="1" thickBot="1">
      <c r="B18" s="136" t="s">
        <v>112</v>
      </c>
      <c r="C18" s="137"/>
      <c r="D18" s="137"/>
      <c r="E18" s="137"/>
      <c r="F18" s="137"/>
      <c r="G18" s="138"/>
    </row>
    <row r="19" spans="2:25" ht="21.95" customHeight="1">
      <c r="B19" s="139" t="s">
        <v>35</v>
      </c>
      <c r="C19" s="140"/>
      <c r="D19" s="141"/>
      <c r="E19" s="145" t="s">
        <v>113</v>
      </c>
      <c r="F19" s="146"/>
      <c r="G19" s="147"/>
    </row>
    <row r="20" spans="2:25" ht="21.95" customHeight="1" thickBot="1">
      <c r="B20" s="142"/>
      <c r="C20" s="143"/>
      <c r="D20" s="144"/>
      <c r="E20" s="66">
        <v>43618</v>
      </c>
      <c r="F20" s="67">
        <v>43953</v>
      </c>
      <c r="G20" s="68" t="s">
        <v>16</v>
      </c>
      <c r="I20" s="2"/>
      <c r="J20" s="2"/>
      <c r="K20" s="2"/>
      <c r="U20" s="14"/>
      <c r="V20" s="14"/>
      <c r="W20" s="15"/>
      <c r="X20" s="16"/>
      <c r="Y20" s="17"/>
    </row>
    <row r="21" spans="2:25" ht="21.95" customHeight="1">
      <c r="B21" s="148" t="s">
        <v>15</v>
      </c>
      <c r="C21" s="149"/>
      <c r="D21" s="150"/>
      <c r="E21" s="88">
        <f>(AE4-S4)/S4</f>
        <v>-0.22423229986007892</v>
      </c>
      <c r="F21" s="89">
        <f>(AE4-AD4)/AD4</f>
        <v>-7.1069428155048589E-2</v>
      </c>
      <c r="G21" s="63">
        <v>100</v>
      </c>
      <c r="I21" s="2"/>
      <c r="J21" s="6"/>
      <c r="K21" s="2"/>
      <c r="M21" s="2"/>
      <c r="N21" s="2"/>
      <c r="O21" s="2"/>
      <c r="U21" s="14"/>
      <c r="V21" s="14"/>
      <c r="W21" s="15"/>
      <c r="X21" s="16"/>
      <c r="Y21" s="17"/>
    </row>
    <row r="22" spans="2:25" ht="21.95" customHeight="1">
      <c r="B22" s="151" t="s">
        <v>12</v>
      </c>
      <c r="C22" s="152"/>
      <c r="D22" s="153"/>
      <c r="E22" s="90">
        <f>(AE11-S11)/S11</f>
        <v>-0.23228445037976794</v>
      </c>
      <c r="F22" s="90">
        <f>(AE11-AD11)/AD11</f>
        <v>-0.11761752587724741</v>
      </c>
      <c r="G22" s="64">
        <v>74.5</v>
      </c>
      <c r="I22" s="13"/>
      <c r="J22" s="6"/>
      <c r="K22" s="2"/>
      <c r="M22" s="2"/>
      <c r="N22" s="2"/>
      <c r="O22" s="2"/>
      <c r="U22" s="14"/>
      <c r="V22" s="14"/>
      <c r="W22" s="15"/>
      <c r="X22" s="16"/>
      <c r="Y22" s="17"/>
    </row>
    <row r="23" spans="2:25" ht="21.95" customHeight="1">
      <c r="B23" s="151" t="s">
        <v>13</v>
      </c>
      <c r="C23" s="152"/>
      <c r="D23" s="153"/>
      <c r="E23" s="90">
        <f>(AE12-S12)/S12</f>
        <v>-0.22300581992468335</v>
      </c>
      <c r="F23" s="90">
        <f>(AE12-AD12)/AD12</f>
        <v>5.0838040559311133E-2</v>
      </c>
      <c r="G23" s="64">
        <v>22.6</v>
      </c>
      <c r="I23" s="13"/>
      <c r="J23" s="6"/>
      <c r="K23" s="2"/>
      <c r="M23" s="2"/>
      <c r="N23" s="2"/>
      <c r="O23" s="2"/>
      <c r="U23" s="14"/>
      <c r="V23" s="14"/>
      <c r="W23" s="18"/>
      <c r="X23" s="18"/>
      <c r="Y23" s="17"/>
    </row>
    <row r="24" spans="2:25" ht="21.95" customHeight="1" thickBot="1">
      <c r="B24" s="133" t="s">
        <v>14</v>
      </c>
      <c r="C24" s="134"/>
      <c r="D24" s="135"/>
      <c r="E24" s="91">
        <f>(AE13-S13)/S13</f>
        <v>-6.8002672010687909E-2</v>
      </c>
      <c r="F24" s="91">
        <f>(AE13-AD13)/AD13</f>
        <v>0.10336101225780947</v>
      </c>
      <c r="G24" s="65">
        <v>2.9</v>
      </c>
      <c r="I24" s="13"/>
      <c r="J24" s="6"/>
      <c r="K24" s="2"/>
      <c r="M24" s="2"/>
      <c r="N24" s="2"/>
      <c r="O24" s="2"/>
    </row>
    <row r="25" spans="2:25">
      <c r="B25" s="4"/>
      <c r="C25" s="4"/>
      <c r="D25" s="7"/>
      <c r="E25" s="8"/>
      <c r="F25" s="12"/>
      <c r="H25" s="2"/>
      <c r="I25" s="2"/>
      <c r="J25" s="2"/>
      <c r="L25" s="2"/>
      <c r="M25" s="2"/>
      <c r="N25" s="2"/>
    </row>
    <row r="26" spans="2:25">
      <c r="B26" s="4"/>
      <c r="C26" s="4"/>
      <c r="D26" s="7"/>
      <c r="E26" s="8"/>
      <c r="F26" s="12"/>
      <c r="H26" s="2"/>
      <c r="I26" s="2"/>
      <c r="J26" s="2"/>
      <c r="L26" s="2"/>
      <c r="M26" s="2"/>
      <c r="N26" s="2"/>
    </row>
    <row r="28" spans="2:25" ht="36" customHeight="1">
      <c r="B28" s="131" t="s">
        <v>42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</row>
    <row r="29" spans="2:25" ht="29.25" customHeight="1">
      <c r="B29" s="130" t="s">
        <v>41</v>
      </c>
      <c r="C29" s="130">
        <v>2019</v>
      </c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>
        <v>2020</v>
      </c>
      <c r="P29" s="130"/>
      <c r="Q29" s="130"/>
      <c r="R29" s="130"/>
      <c r="S29" s="130"/>
      <c r="T29" s="130"/>
    </row>
    <row r="30" spans="2:25" ht="33.75" customHeight="1">
      <c r="B30" s="130"/>
      <c r="C30" s="105" t="s">
        <v>45</v>
      </c>
      <c r="D30" s="105" t="s">
        <v>46</v>
      </c>
      <c r="E30" s="105" t="s">
        <v>47</v>
      </c>
      <c r="F30" s="105" t="s">
        <v>48</v>
      </c>
      <c r="G30" s="105" t="s">
        <v>49</v>
      </c>
      <c r="H30" s="105" t="s">
        <v>50</v>
      </c>
      <c r="I30" s="105" t="s">
        <v>51</v>
      </c>
      <c r="J30" s="105" t="s">
        <v>52</v>
      </c>
      <c r="K30" s="105" t="s">
        <v>53</v>
      </c>
      <c r="L30" s="105" t="s">
        <v>54</v>
      </c>
      <c r="M30" s="105" t="s">
        <v>55</v>
      </c>
      <c r="N30" s="105" t="s">
        <v>56</v>
      </c>
      <c r="O30" s="105" t="s">
        <v>45</v>
      </c>
      <c r="P30" s="105" t="s">
        <v>46</v>
      </c>
      <c r="Q30" s="105" t="s">
        <v>47</v>
      </c>
      <c r="R30" s="105" t="s">
        <v>48</v>
      </c>
      <c r="S30" s="105" t="s">
        <v>49</v>
      </c>
      <c r="T30" s="105" t="s">
        <v>5</v>
      </c>
    </row>
    <row r="31" spans="2:25" ht="21" customHeight="1">
      <c r="B31" s="130"/>
      <c r="C31" s="106">
        <f t="shared" ref="C31:T31" si="1">(N4-B4)/B4*100</f>
        <v>-0.85671205128354933</v>
      </c>
      <c r="D31" s="106">
        <f t="shared" si="1"/>
        <v>-2.035197881341118</v>
      </c>
      <c r="E31" s="106">
        <f t="shared" si="1"/>
        <v>-5.9637213763966148</v>
      </c>
      <c r="F31" s="106">
        <f t="shared" si="1"/>
        <v>-6.3804787795213409</v>
      </c>
      <c r="G31" s="106">
        <f t="shared" si="1"/>
        <v>-9.0020485176456457</v>
      </c>
      <c r="H31" s="106">
        <f t="shared" si="1"/>
        <v>-10.276833705458225</v>
      </c>
      <c r="I31" s="106">
        <f t="shared" si="1"/>
        <v>-9.1024040859277253</v>
      </c>
      <c r="J31" s="106">
        <f t="shared" si="1"/>
        <v>-7.2689872150142634</v>
      </c>
      <c r="K31" s="106">
        <f t="shared" si="1"/>
        <v>-11.289716055994583</v>
      </c>
      <c r="L31" s="106">
        <f t="shared" si="1"/>
        <v>-2.4543911160497691</v>
      </c>
      <c r="M31" s="106">
        <f t="shared" si="1"/>
        <v>-8.1037220007117252</v>
      </c>
      <c r="N31" s="106">
        <f t="shared" si="1"/>
        <v>-6.3464014616112117</v>
      </c>
      <c r="O31" s="106">
        <f t="shared" si="1"/>
        <v>-6.6784213830440642</v>
      </c>
      <c r="P31" s="106">
        <f t="shared" si="1"/>
        <v>-5.7210502566983639</v>
      </c>
      <c r="Q31" s="106">
        <f t="shared" si="1"/>
        <v>-3.286180213463552</v>
      </c>
      <c r="R31" s="106">
        <f t="shared" si="1"/>
        <v>7.0449605579978662</v>
      </c>
      <c r="S31" s="106">
        <f t="shared" si="1"/>
        <v>-15.523661486858106</v>
      </c>
      <c r="T31" s="106">
        <f t="shared" si="1"/>
        <v>-22.423229986007893</v>
      </c>
    </row>
    <row r="32" spans="2:25">
      <c r="K32" s="2"/>
    </row>
  </sheetData>
  <mergeCells count="21">
    <mergeCell ref="O29:T29"/>
    <mergeCell ref="B28:T28"/>
    <mergeCell ref="B1:AC1"/>
    <mergeCell ref="B2:M2"/>
    <mergeCell ref="N2:Y2"/>
    <mergeCell ref="C29:N29"/>
    <mergeCell ref="B29:B31"/>
    <mergeCell ref="B9:M9"/>
    <mergeCell ref="B24:D24"/>
    <mergeCell ref="B18:G18"/>
    <mergeCell ref="B19:D20"/>
    <mergeCell ref="E19:G19"/>
    <mergeCell ref="B21:D21"/>
    <mergeCell ref="B22:D22"/>
    <mergeCell ref="B23:D23"/>
    <mergeCell ref="A2:A4"/>
    <mergeCell ref="A8:AD8"/>
    <mergeCell ref="A9:A10"/>
    <mergeCell ref="N9:Y9"/>
    <mergeCell ref="Z2:AE2"/>
    <mergeCell ref="Z9:AE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33"/>
  <sheetViews>
    <sheetView rightToLeft="1" topLeftCell="F10" zoomScale="73" zoomScaleNormal="73" zoomScalePageLayoutView="90" workbookViewId="0">
      <selection activeCell="Z24" sqref="Z24"/>
    </sheetView>
  </sheetViews>
  <sheetFormatPr defaultColWidth="8.875" defaultRowHeight="14.25"/>
  <cols>
    <col min="1" max="1" width="19.125" customWidth="1"/>
    <col min="2" max="2" width="11.5" customWidth="1"/>
    <col min="3" max="3" width="11" customWidth="1"/>
    <col min="4" max="4" width="10.875" customWidth="1"/>
    <col min="7" max="8" width="9.125" bestFit="1" customWidth="1"/>
    <col min="9" max="9" width="11.5" bestFit="1" customWidth="1"/>
    <col min="10" max="10" width="10.5" bestFit="1" customWidth="1"/>
    <col min="11" max="11" width="10" bestFit="1" customWidth="1"/>
    <col min="12" max="13" width="10.5" bestFit="1" customWidth="1"/>
  </cols>
  <sheetData>
    <row r="3" spans="1:32" ht="29.25" customHeight="1" thickBot="1">
      <c r="A3" s="183" t="s">
        <v>17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</row>
    <row r="4" spans="1:32" ht="29.25" customHeight="1" thickBot="1">
      <c r="A4" s="160" t="s">
        <v>37</v>
      </c>
      <c r="B4" s="161"/>
      <c r="C4" s="166">
        <v>2018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8"/>
      <c r="O4" s="166">
        <v>2019</v>
      </c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8"/>
      <c r="AA4" s="184">
        <v>2020</v>
      </c>
      <c r="AB4" s="185"/>
      <c r="AC4" s="185"/>
      <c r="AD4" s="185"/>
      <c r="AE4" s="185"/>
      <c r="AF4" s="186"/>
    </row>
    <row r="5" spans="1:32">
      <c r="A5" s="162"/>
      <c r="B5" s="163"/>
      <c r="C5" s="154" t="s">
        <v>18</v>
      </c>
      <c r="D5" s="156" t="s">
        <v>19</v>
      </c>
      <c r="E5" s="158" t="s">
        <v>20</v>
      </c>
      <c r="F5" s="154" t="s">
        <v>21</v>
      </c>
      <c r="G5" s="156" t="s">
        <v>22</v>
      </c>
      <c r="H5" s="158" t="s">
        <v>23</v>
      </c>
      <c r="I5" s="154" t="s">
        <v>24</v>
      </c>
      <c r="J5" s="156" t="s">
        <v>25</v>
      </c>
      <c r="K5" s="158" t="s">
        <v>26</v>
      </c>
      <c r="L5" s="154" t="s">
        <v>27</v>
      </c>
      <c r="M5" s="156" t="s">
        <v>28</v>
      </c>
      <c r="N5" s="158" t="s">
        <v>29</v>
      </c>
      <c r="O5" s="154" t="s">
        <v>18</v>
      </c>
      <c r="P5" s="156" t="s">
        <v>19</v>
      </c>
      <c r="Q5" s="158" t="s">
        <v>20</v>
      </c>
      <c r="R5" s="154" t="s">
        <v>21</v>
      </c>
      <c r="S5" s="156" t="s">
        <v>22</v>
      </c>
      <c r="T5" s="158" t="s">
        <v>23</v>
      </c>
      <c r="U5" s="154" t="s">
        <v>24</v>
      </c>
      <c r="V5" s="156" t="s">
        <v>25</v>
      </c>
      <c r="W5" s="158" t="s">
        <v>26</v>
      </c>
      <c r="X5" s="154" t="s">
        <v>27</v>
      </c>
      <c r="Y5" s="156" t="s">
        <v>28</v>
      </c>
      <c r="Z5" s="158" t="s">
        <v>29</v>
      </c>
      <c r="AA5" s="154" t="s">
        <v>18</v>
      </c>
      <c r="AB5" s="156" t="s">
        <v>19</v>
      </c>
      <c r="AC5" s="158" t="s">
        <v>20</v>
      </c>
      <c r="AD5" s="154" t="s">
        <v>21</v>
      </c>
      <c r="AE5" s="156" t="s">
        <v>22</v>
      </c>
      <c r="AF5" s="158" t="s">
        <v>23</v>
      </c>
    </row>
    <row r="6" spans="1:32">
      <c r="A6" s="162"/>
      <c r="B6" s="163"/>
      <c r="C6" s="155"/>
      <c r="D6" s="157"/>
      <c r="E6" s="159"/>
      <c r="F6" s="155"/>
      <c r="G6" s="157"/>
      <c r="H6" s="159"/>
      <c r="I6" s="155"/>
      <c r="J6" s="157"/>
      <c r="K6" s="159"/>
      <c r="L6" s="155"/>
      <c r="M6" s="157"/>
      <c r="N6" s="159"/>
      <c r="O6" s="155"/>
      <c r="P6" s="157"/>
      <c r="Q6" s="159"/>
      <c r="R6" s="155"/>
      <c r="S6" s="157"/>
      <c r="T6" s="159"/>
      <c r="U6" s="155"/>
      <c r="V6" s="157"/>
      <c r="W6" s="159"/>
      <c r="X6" s="155"/>
      <c r="Y6" s="157"/>
      <c r="Z6" s="159"/>
      <c r="AA6" s="155"/>
      <c r="AB6" s="157"/>
      <c r="AC6" s="159"/>
      <c r="AD6" s="155"/>
      <c r="AE6" s="157"/>
      <c r="AF6" s="159"/>
    </row>
    <row r="7" spans="1:32" s="19" customFormat="1" ht="21.95" customHeight="1" thickBot="1">
      <c r="A7" s="164"/>
      <c r="B7" s="165"/>
      <c r="C7" s="77">
        <f t="shared" ref="C7:AC7" si="0">(C13*$D22+C14*$D23+C15*$D24)/100</f>
        <v>131.55412000000001</v>
      </c>
      <c r="D7" s="78">
        <f t="shared" si="0"/>
        <v>131.97782999999998</v>
      </c>
      <c r="E7" s="79">
        <f t="shared" si="0"/>
        <v>133.54145</v>
      </c>
      <c r="F7" s="77">
        <f t="shared" si="0"/>
        <v>134.94771</v>
      </c>
      <c r="G7" s="78">
        <f t="shared" si="0"/>
        <v>137.54336000000001</v>
      </c>
      <c r="H7" s="79">
        <f t="shared" si="0"/>
        <v>141.10854</v>
      </c>
      <c r="I7" s="77">
        <f t="shared" si="0"/>
        <v>137.87028000000001</v>
      </c>
      <c r="J7" s="78">
        <f t="shared" si="0"/>
        <v>137.30950000000001</v>
      </c>
      <c r="K7" s="79">
        <f t="shared" si="0"/>
        <v>137.02364</v>
      </c>
      <c r="L7" s="77">
        <f t="shared" si="0"/>
        <v>134.00032999999999</v>
      </c>
      <c r="M7" s="78">
        <f t="shared" si="0"/>
        <v>136.14855</v>
      </c>
      <c r="N7" s="79">
        <f t="shared" si="0"/>
        <v>130.14131</v>
      </c>
      <c r="O7" s="77">
        <f t="shared" si="0"/>
        <v>130.42707999999999</v>
      </c>
      <c r="P7" s="78">
        <f t="shared" si="0"/>
        <v>129.29182</v>
      </c>
      <c r="Q7" s="79">
        <f t="shared" si="0"/>
        <v>125.57741</v>
      </c>
      <c r="R7" s="77">
        <f t="shared" si="0"/>
        <v>126.3374</v>
      </c>
      <c r="S7" s="78">
        <f t="shared" si="0"/>
        <v>125.16163999999999</v>
      </c>
      <c r="T7" s="79">
        <f t="shared" si="0"/>
        <v>126.60705</v>
      </c>
      <c r="U7" s="77">
        <f t="shared" si="0"/>
        <v>125.32077000000001</v>
      </c>
      <c r="V7" s="78">
        <f t="shared" si="0"/>
        <v>127.32849</v>
      </c>
      <c r="W7" s="79">
        <f t="shared" si="0"/>
        <v>121.55404999999999</v>
      </c>
      <c r="X7" s="77">
        <f t="shared" si="0"/>
        <v>130.71337000000003</v>
      </c>
      <c r="Y7" s="78">
        <f t="shared" si="0"/>
        <v>125.11545</v>
      </c>
      <c r="Z7" s="79">
        <f t="shared" si="0"/>
        <v>121.88202000000003</v>
      </c>
      <c r="AA7" s="77">
        <f t="shared" si="0"/>
        <v>121.71661</v>
      </c>
      <c r="AB7" s="78">
        <f t="shared" si="0"/>
        <v>121.89497000000001</v>
      </c>
      <c r="AC7" s="79">
        <f t="shared" si="0"/>
        <v>121.45071</v>
      </c>
      <c r="AD7" s="77">
        <f t="shared" ref="AD7" si="1">(AD13*$D22+AD14*$D23+AD15*$D24)/100</f>
        <v>135.23782</v>
      </c>
      <c r="AE7" s="78">
        <f>(AE13*$D22+AE14*$D23+AE15*$D24)/100</f>
        <v>105.731970695</v>
      </c>
      <c r="AF7" s="79">
        <f>(AF13*$D22+AF14*$D23+AF15*$D24)/100</f>
        <v>98.217659999999995</v>
      </c>
    </row>
    <row r="8" spans="1:32" ht="36" customHeight="1"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1:32" ht="36" customHeight="1" thickBot="1">
      <c r="A9" s="183" t="s">
        <v>58</v>
      </c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</row>
    <row r="10" spans="1:32" ht="34.5" customHeight="1" thickBot="1">
      <c r="A10" s="173" t="s">
        <v>30</v>
      </c>
      <c r="B10" s="174"/>
      <c r="C10" s="166">
        <v>2018</v>
      </c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8"/>
      <c r="O10" s="166">
        <v>2019</v>
      </c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8"/>
      <c r="AA10" s="184">
        <v>2020</v>
      </c>
      <c r="AB10" s="185"/>
      <c r="AC10" s="185"/>
      <c r="AD10" s="185"/>
      <c r="AE10" s="185"/>
      <c r="AF10" s="186"/>
    </row>
    <row r="11" spans="1:32">
      <c r="A11" s="175"/>
      <c r="B11" s="176"/>
      <c r="C11" s="154" t="s">
        <v>57</v>
      </c>
      <c r="D11" s="156" t="s">
        <v>19</v>
      </c>
      <c r="E11" s="158" t="s">
        <v>20</v>
      </c>
      <c r="F11" s="154" t="s">
        <v>21</v>
      </c>
      <c r="G11" s="156" t="s">
        <v>22</v>
      </c>
      <c r="H11" s="158" t="s">
        <v>23</v>
      </c>
      <c r="I11" s="154" t="s">
        <v>24</v>
      </c>
      <c r="J11" s="156" t="s">
        <v>25</v>
      </c>
      <c r="K11" s="158" t="s">
        <v>26</v>
      </c>
      <c r="L11" s="154" t="s">
        <v>27</v>
      </c>
      <c r="M11" s="156" t="s">
        <v>28</v>
      </c>
      <c r="N11" s="158" t="s">
        <v>29</v>
      </c>
      <c r="O11" s="154" t="s">
        <v>57</v>
      </c>
      <c r="P11" s="156" t="s">
        <v>19</v>
      </c>
      <c r="Q11" s="158" t="s">
        <v>20</v>
      </c>
      <c r="R11" s="154" t="s">
        <v>21</v>
      </c>
      <c r="S11" s="156" t="s">
        <v>22</v>
      </c>
      <c r="T11" s="158" t="s">
        <v>23</v>
      </c>
      <c r="U11" s="154" t="s">
        <v>24</v>
      </c>
      <c r="V11" s="156" t="s">
        <v>25</v>
      </c>
      <c r="W11" s="158" t="s">
        <v>26</v>
      </c>
      <c r="X11" s="154" t="s">
        <v>27</v>
      </c>
      <c r="Y11" s="156" t="s">
        <v>28</v>
      </c>
      <c r="Z11" s="158" t="s">
        <v>29</v>
      </c>
      <c r="AA11" s="154" t="s">
        <v>57</v>
      </c>
      <c r="AB11" s="156" t="s">
        <v>19</v>
      </c>
      <c r="AC11" s="158" t="s">
        <v>20</v>
      </c>
      <c r="AD11" s="154" t="s">
        <v>21</v>
      </c>
      <c r="AE11" s="156" t="s">
        <v>22</v>
      </c>
      <c r="AF11" s="158" t="s">
        <v>23</v>
      </c>
    </row>
    <row r="12" spans="1:32" ht="15" thickBot="1">
      <c r="A12" s="177"/>
      <c r="B12" s="178"/>
      <c r="C12" s="155"/>
      <c r="D12" s="157"/>
      <c r="E12" s="159"/>
      <c r="F12" s="155"/>
      <c r="G12" s="157"/>
      <c r="H12" s="159"/>
      <c r="I12" s="155"/>
      <c r="J12" s="157"/>
      <c r="K12" s="159"/>
      <c r="L12" s="155"/>
      <c r="M12" s="157"/>
      <c r="N12" s="159"/>
      <c r="O12" s="155"/>
      <c r="P12" s="157"/>
      <c r="Q12" s="159"/>
      <c r="R12" s="155"/>
      <c r="S12" s="157"/>
      <c r="T12" s="159"/>
      <c r="U12" s="155"/>
      <c r="V12" s="157"/>
      <c r="W12" s="159"/>
      <c r="X12" s="155"/>
      <c r="Y12" s="157"/>
      <c r="Z12" s="159"/>
      <c r="AA12" s="155"/>
      <c r="AB12" s="157"/>
      <c r="AC12" s="159"/>
      <c r="AD12" s="155"/>
      <c r="AE12" s="157"/>
      <c r="AF12" s="159"/>
    </row>
    <row r="13" spans="1:32" ht="15" customHeight="1">
      <c r="A13" s="191" t="s">
        <v>32</v>
      </c>
      <c r="B13" s="192"/>
      <c r="C13" s="81">
        <v>122.27</v>
      </c>
      <c r="D13" s="80">
        <v>121.68</v>
      </c>
      <c r="E13" s="82">
        <v>121.34</v>
      </c>
      <c r="F13" s="81">
        <v>120.86</v>
      </c>
      <c r="G13" s="80">
        <v>122.84</v>
      </c>
      <c r="H13" s="82">
        <v>128.58000000000001</v>
      </c>
      <c r="I13" s="81">
        <v>126</v>
      </c>
      <c r="J13" s="80">
        <v>127.52</v>
      </c>
      <c r="K13" s="82">
        <v>128.62</v>
      </c>
      <c r="L13" s="81">
        <v>130.34</v>
      </c>
      <c r="M13" s="80">
        <v>135.86000000000001</v>
      </c>
      <c r="N13" s="82">
        <v>130.35</v>
      </c>
      <c r="O13" s="81">
        <v>125.45</v>
      </c>
      <c r="P13" s="80">
        <v>124.14</v>
      </c>
      <c r="Q13" s="82">
        <v>119.87</v>
      </c>
      <c r="R13" s="81">
        <v>120.11</v>
      </c>
      <c r="S13" s="80">
        <v>118.43</v>
      </c>
      <c r="T13" s="82">
        <v>119.81</v>
      </c>
      <c r="U13" s="81">
        <v>117.33</v>
      </c>
      <c r="V13" s="80">
        <v>119.89</v>
      </c>
      <c r="W13" s="82">
        <v>111.81</v>
      </c>
      <c r="X13" s="81">
        <v>126.19</v>
      </c>
      <c r="Y13" s="80">
        <v>121.13</v>
      </c>
      <c r="Z13" s="82">
        <v>117.67</v>
      </c>
      <c r="AA13" s="81">
        <v>119.34</v>
      </c>
      <c r="AB13" s="80">
        <v>119.94</v>
      </c>
      <c r="AC13" s="86">
        <v>119.36</v>
      </c>
      <c r="AD13" s="81">
        <v>147.16999999999999</v>
      </c>
      <c r="AE13" s="80">
        <v>104.240511</v>
      </c>
      <c r="AF13" s="86">
        <v>91.98</v>
      </c>
    </row>
    <row r="14" spans="1:32">
      <c r="A14" s="193" t="s">
        <v>33</v>
      </c>
      <c r="B14" s="194"/>
      <c r="C14" s="81">
        <v>171.27</v>
      </c>
      <c r="D14" s="80">
        <v>173.65</v>
      </c>
      <c r="E14" s="82">
        <v>179.1</v>
      </c>
      <c r="F14" s="81">
        <v>183.92</v>
      </c>
      <c r="G14" s="80">
        <v>185.71</v>
      </c>
      <c r="H14" s="82">
        <v>180.98</v>
      </c>
      <c r="I14" s="81">
        <v>176.46</v>
      </c>
      <c r="J14" s="80">
        <v>170.01</v>
      </c>
      <c r="K14" s="82">
        <v>165.64</v>
      </c>
      <c r="L14" s="81">
        <v>150.88999999999999</v>
      </c>
      <c r="M14" s="80">
        <v>144.85</v>
      </c>
      <c r="N14" s="82">
        <v>138.79</v>
      </c>
      <c r="O14" s="81">
        <v>155.97999999999999</v>
      </c>
      <c r="P14" s="80">
        <v>153.87</v>
      </c>
      <c r="Q14" s="82">
        <v>148.97999999999999</v>
      </c>
      <c r="R14" s="81">
        <v>148.54</v>
      </c>
      <c r="S14" s="80">
        <v>145.76</v>
      </c>
      <c r="T14" s="82">
        <v>146.05000000000001</v>
      </c>
      <c r="U14" s="81">
        <v>148.68</v>
      </c>
      <c r="V14" s="80">
        <v>149.22999999999999</v>
      </c>
      <c r="W14" s="82">
        <v>150.41999999999999</v>
      </c>
      <c r="X14" s="81">
        <v>147.61000000000001</v>
      </c>
      <c r="Y14" s="80">
        <v>142.69</v>
      </c>
      <c r="Z14" s="82">
        <v>139.99</v>
      </c>
      <c r="AA14" s="81">
        <v>136.15</v>
      </c>
      <c r="AB14" s="80">
        <v>134.33000000000001</v>
      </c>
      <c r="AC14" s="86">
        <v>131.91</v>
      </c>
      <c r="AD14" s="81">
        <v>100.84</v>
      </c>
      <c r="AE14" s="80">
        <v>107.99</v>
      </c>
      <c r="AF14" s="86">
        <v>113.48</v>
      </c>
    </row>
    <row r="15" spans="1:32" ht="15" thickBot="1">
      <c r="A15" s="169" t="s">
        <v>34</v>
      </c>
      <c r="B15" s="170"/>
      <c r="C15" s="83">
        <v>60.55</v>
      </c>
      <c r="D15" s="84">
        <v>71.77</v>
      </c>
      <c r="E15" s="85">
        <v>91.95</v>
      </c>
      <c r="F15" s="83">
        <v>115.21</v>
      </c>
      <c r="G15" s="84">
        <v>139.9</v>
      </c>
      <c r="H15" s="85">
        <v>152.24</v>
      </c>
      <c r="I15" s="83">
        <v>142.08000000000001</v>
      </c>
      <c r="J15" s="84">
        <v>133.96</v>
      </c>
      <c r="K15" s="85">
        <v>129.9</v>
      </c>
      <c r="L15" s="83">
        <v>96.41</v>
      </c>
      <c r="M15" s="84">
        <v>75.75</v>
      </c>
      <c r="N15" s="85">
        <v>57.38</v>
      </c>
      <c r="O15" s="83">
        <v>59.15</v>
      </c>
      <c r="P15" s="84">
        <v>70.099999999999994</v>
      </c>
      <c r="Q15" s="85">
        <v>89.82</v>
      </c>
      <c r="R15" s="83">
        <v>113.29</v>
      </c>
      <c r="S15" s="84">
        <v>137.57</v>
      </c>
      <c r="T15" s="85">
        <v>149.69999999999999</v>
      </c>
      <c r="U15" s="83">
        <v>148.56</v>
      </c>
      <c r="V15" s="84">
        <v>147.74</v>
      </c>
      <c r="W15" s="85">
        <v>146.91999999999999</v>
      </c>
      <c r="X15" s="83">
        <v>115.24</v>
      </c>
      <c r="Y15" s="84">
        <v>90.54</v>
      </c>
      <c r="Z15" s="85">
        <v>88.97</v>
      </c>
      <c r="AA15" s="83">
        <v>70.290000000000006</v>
      </c>
      <c r="AB15" s="84">
        <v>75.209999999999994</v>
      </c>
      <c r="AC15" s="87">
        <v>93.65</v>
      </c>
      <c r="AD15" s="83">
        <v>96.77</v>
      </c>
      <c r="AE15" s="84">
        <v>126.45</v>
      </c>
      <c r="AF15" s="87">
        <v>139.52000000000001</v>
      </c>
    </row>
    <row r="18" spans="1:28" ht="29.25" customHeight="1">
      <c r="A18" s="195" t="s">
        <v>115</v>
      </c>
      <c r="B18" s="195"/>
      <c r="C18" s="195"/>
      <c r="D18" s="195"/>
      <c r="E18" s="1"/>
    </row>
    <row r="19" spans="1:28" ht="34.5" customHeight="1">
      <c r="A19" s="171" t="s">
        <v>31</v>
      </c>
      <c r="B19" s="172" t="s">
        <v>116</v>
      </c>
      <c r="C19" s="172"/>
      <c r="D19" s="107" t="s">
        <v>36</v>
      </c>
      <c r="Z19" s="30"/>
      <c r="AA19" s="30"/>
      <c r="AB19" s="30"/>
    </row>
    <row r="20" spans="1:28">
      <c r="A20" s="171"/>
      <c r="B20" s="108" t="s">
        <v>117</v>
      </c>
      <c r="C20" s="109" t="s">
        <v>118</v>
      </c>
      <c r="D20" s="107"/>
      <c r="N20" s="31"/>
      <c r="O20" s="31"/>
      <c r="P20" s="13"/>
      <c r="Z20" s="15"/>
      <c r="AA20" s="15"/>
      <c r="AB20" s="15"/>
    </row>
    <row r="21" spans="1:28" ht="15">
      <c r="A21" s="110" t="s">
        <v>37</v>
      </c>
      <c r="B21" s="111">
        <f>AF7/T7-1</f>
        <v>-0.22423229986007898</v>
      </c>
      <c r="C21" s="112">
        <f>AF7/AE7-1</f>
        <v>-7.1069428155048575E-2</v>
      </c>
      <c r="D21" s="113">
        <v>100</v>
      </c>
      <c r="G21" s="55"/>
      <c r="H21" s="55"/>
      <c r="N21" s="13"/>
      <c r="O21" s="13"/>
      <c r="P21" s="13"/>
      <c r="Z21" s="15"/>
      <c r="AA21" s="15"/>
      <c r="AB21" s="15"/>
    </row>
    <row r="22" spans="1:28">
      <c r="A22" s="114" t="s">
        <v>32</v>
      </c>
      <c r="B22" s="115">
        <f>AF13/T13-1</f>
        <v>-0.23228445037976797</v>
      </c>
      <c r="C22" s="115">
        <f>AF13/AE13-1</f>
        <v>-0.11761752587724739</v>
      </c>
      <c r="D22" s="116">
        <v>74.5</v>
      </c>
      <c r="G22" s="55"/>
      <c r="H22" s="55"/>
      <c r="N22" s="13"/>
      <c r="O22" s="13"/>
      <c r="P22" s="13"/>
      <c r="Z22" s="15"/>
      <c r="AA22" s="15"/>
      <c r="AB22" s="15"/>
    </row>
    <row r="23" spans="1:28">
      <c r="A23" s="114" t="s">
        <v>33</v>
      </c>
      <c r="B23" s="115">
        <f t="shared" ref="B23:B24" si="2">AF14/T14-1</f>
        <v>-0.22300581992468338</v>
      </c>
      <c r="C23" s="115">
        <f t="shared" ref="C23:C24" si="3">AF14/AE14-1</f>
        <v>5.0838040559311182E-2</v>
      </c>
      <c r="D23" s="116">
        <v>22.6</v>
      </c>
      <c r="G23" s="55"/>
      <c r="H23" s="55"/>
      <c r="N23" s="13"/>
      <c r="O23" s="13"/>
      <c r="P23" s="13"/>
    </row>
    <row r="24" spans="1:28">
      <c r="A24" s="114" t="s">
        <v>34</v>
      </c>
      <c r="B24" s="115">
        <f t="shared" si="2"/>
        <v>-6.8002672010687881E-2</v>
      </c>
      <c r="C24" s="115">
        <f t="shared" si="3"/>
        <v>0.10336101225780947</v>
      </c>
      <c r="D24" s="116">
        <v>2.9</v>
      </c>
      <c r="G24" s="55"/>
      <c r="H24" s="55"/>
      <c r="N24" s="13"/>
      <c r="O24" s="13"/>
      <c r="P24" s="13"/>
    </row>
    <row r="25" spans="1:28">
      <c r="F25" s="3"/>
      <c r="G25" s="3"/>
    </row>
    <row r="28" spans="1:28" ht="30" customHeight="1" thickBot="1">
      <c r="A28" s="179" t="s">
        <v>38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</row>
    <row r="29" spans="1:28" ht="30" customHeight="1" thickBot="1">
      <c r="A29" s="187" t="s">
        <v>37</v>
      </c>
      <c r="B29" s="188">
        <v>2019</v>
      </c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90"/>
      <c r="N29" s="180">
        <v>2020</v>
      </c>
      <c r="O29" s="181"/>
      <c r="P29" s="181"/>
      <c r="Q29" s="181"/>
      <c r="R29" s="181"/>
      <c r="S29" s="182"/>
    </row>
    <row r="30" spans="1:28" ht="25.5" customHeight="1">
      <c r="A30" s="187"/>
      <c r="B30" s="92" t="s">
        <v>43</v>
      </c>
      <c r="C30" s="33" t="s">
        <v>19</v>
      </c>
      <c r="D30" s="33" t="s">
        <v>20</v>
      </c>
      <c r="E30" s="33" t="s">
        <v>21</v>
      </c>
      <c r="F30" s="33" t="s">
        <v>22</v>
      </c>
      <c r="G30" s="33" t="s">
        <v>23</v>
      </c>
      <c r="H30" s="33" t="s">
        <v>44</v>
      </c>
      <c r="I30" s="33" t="s">
        <v>25</v>
      </c>
      <c r="J30" s="33" t="s">
        <v>26</v>
      </c>
      <c r="K30" s="33" t="s">
        <v>27</v>
      </c>
      <c r="L30" s="33" t="s">
        <v>28</v>
      </c>
      <c r="M30" s="93" t="s">
        <v>29</v>
      </c>
      <c r="N30" s="32" t="s">
        <v>18</v>
      </c>
      <c r="O30" s="33" t="s">
        <v>19</v>
      </c>
      <c r="P30" s="33" t="s">
        <v>20</v>
      </c>
      <c r="Q30" s="33" t="s">
        <v>21</v>
      </c>
      <c r="R30" s="33" t="s">
        <v>22</v>
      </c>
      <c r="S30" s="33" t="s">
        <v>23</v>
      </c>
    </row>
    <row r="31" spans="1:28" ht="24.95" customHeight="1">
      <c r="A31" s="187"/>
      <c r="B31" s="50">
        <f t="shared" ref="B31:N31" si="4">(O7-C7)/C7*100</f>
        <v>-0.85671205128354933</v>
      </c>
      <c r="C31" s="5">
        <f t="shared" si="4"/>
        <v>-2.035197881341118</v>
      </c>
      <c r="D31" s="5">
        <f t="shared" si="4"/>
        <v>-5.9637213763966148</v>
      </c>
      <c r="E31" s="5">
        <f t="shared" si="4"/>
        <v>-6.3804787795213409</v>
      </c>
      <c r="F31" s="5">
        <f t="shared" si="4"/>
        <v>-9.0020485176456457</v>
      </c>
      <c r="G31" s="5">
        <f t="shared" si="4"/>
        <v>-10.276833705458225</v>
      </c>
      <c r="H31" s="5">
        <f t="shared" si="4"/>
        <v>-9.1024040859277253</v>
      </c>
      <c r="I31" s="5">
        <f t="shared" si="4"/>
        <v>-7.2689872150142634</v>
      </c>
      <c r="J31" s="5">
        <f t="shared" si="4"/>
        <v>-11.2897234375032</v>
      </c>
      <c r="K31" s="5">
        <f t="shared" si="4"/>
        <v>-2.4529491830355679</v>
      </c>
      <c r="L31" s="5">
        <f t="shared" si="4"/>
        <v>-8.1037220007117252</v>
      </c>
      <c r="M31" s="51">
        <f t="shared" si="4"/>
        <v>-6.3464014616112117</v>
      </c>
      <c r="N31" s="49">
        <f t="shared" si="4"/>
        <v>-6.6784213830440642</v>
      </c>
      <c r="O31" s="5">
        <f t="shared" ref="O31" si="5">(AB7-P7)/P7*100</f>
        <v>-5.7210502566983639</v>
      </c>
      <c r="P31" s="5">
        <f t="shared" ref="P31" si="6">(AC7-Q7)/Q7*100</f>
        <v>-3.286180213463552</v>
      </c>
      <c r="Q31" s="5">
        <f>(AD7-R7)/R7*100</f>
        <v>7.0449605579978662</v>
      </c>
      <c r="R31" s="5">
        <f t="shared" ref="R31:S31" si="7">(AE7-S7)/S7*100</f>
        <v>-15.523661486858106</v>
      </c>
      <c r="S31" s="5">
        <f t="shared" si="7"/>
        <v>-22.423229986007893</v>
      </c>
    </row>
    <row r="33" spans="2:1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</sheetData>
  <mergeCells count="80">
    <mergeCell ref="A28:S28"/>
    <mergeCell ref="N29:S29"/>
    <mergeCell ref="AE11:AE12"/>
    <mergeCell ref="AE5:AE6"/>
    <mergeCell ref="A3:AF3"/>
    <mergeCell ref="AA4:AF4"/>
    <mergeCell ref="A9:AF9"/>
    <mergeCell ref="AA10:AF10"/>
    <mergeCell ref="AF11:AF12"/>
    <mergeCell ref="AF5:AF6"/>
    <mergeCell ref="A29:A31"/>
    <mergeCell ref="B29:M29"/>
    <mergeCell ref="A13:B13"/>
    <mergeCell ref="A14:B14"/>
    <mergeCell ref="K5:K6"/>
    <mergeCell ref="A18:D18"/>
    <mergeCell ref="A15:B15"/>
    <mergeCell ref="A19:A20"/>
    <mergeCell ref="B19:C19"/>
    <mergeCell ref="I11:I12"/>
    <mergeCell ref="J11:J12"/>
    <mergeCell ref="A10:B12"/>
    <mergeCell ref="AD5:AD6"/>
    <mergeCell ref="AD11:AD12"/>
    <mergeCell ref="N5:N6"/>
    <mergeCell ref="M5:M6"/>
    <mergeCell ref="N11:N12"/>
    <mergeCell ref="O11:O12"/>
    <mergeCell ref="AB5:AB6"/>
    <mergeCell ref="AC5:AC6"/>
    <mergeCell ref="R11:R12"/>
    <mergeCell ref="S11:S12"/>
    <mergeCell ref="T11:T12"/>
    <mergeCell ref="T5:T6"/>
    <mergeCell ref="Z11:Z12"/>
    <mergeCell ref="AA11:AA12"/>
    <mergeCell ref="AB11:AB12"/>
    <mergeCell ref="AC11:AC12"/>
    <mergeCell ref="L11:L12"/>
    <mergeCell ref="M11:M12"/>
    <mergeCell ref="C5:C6"/>
    <mergeCell ref="D5:D6"/>
    <mergeCell ref="E5:E6"/>
    <mergeCell ref="F5:F6"/>
    <mergeCell ref="L5:L6"/>
    <mergeCell ref="J5:J6"/>
    <mergeCell ref="K11:K12"/>
    <mergeCell ref="G11:G12"/>
    <mergeCell ref="H11:H12"/>
    <mergeCell ref="D11:D12"/>
    <mergeCell ref="E11:E12"/>
    <mergeCell ref="F11:F12"/>
    <mergeCell ref="C11:C12"/>
    <mergeCell ref="C10:N10"/>
    <mergeCell ref="O10:Z10"/>
    <mergeCell ref="AA5:AA6"/>
    <mergeCell ref="G5:G6"/>
    <mergeCell ref="C4:N4"/>
    <mergeCell ref="O4:Z4"/>
    <mergeCell ref="Y5:Y6"/>
    <mergeCell ref="Z5:Z6"/>
    <mergeCell ref="A4:B7"/>
    <mergeCell ref="U5:U6"/>
    <mergeCell ref="V5:V6"/>
    <mergeCell ref="W5:W6"/>
    <mergeCell ref="X5:X6"/>
    <mergeCell ref="P5:P6"/>
    <mergeCell ref="Q5:Q6"/>
    <mergeCell ref="R5:R6"/>
    <mergeCell ref="S5:S6"/>
    <mergeCell ref="O5:O6"/>
    <mergeCell ref="H5:H6"/>
    <mergeCell ref="I5:I6"/>
    <mergeCell ref="X11:X12"/>
    <mergeCell ref="Y11:Y12"/>
    <mergeCell ref="P11:P12"/>
    <mergeCell ref="Q11:Q12"/>
    <mergeCell ref="U11:U12"/>
    <mergeCell ref="V11:V12"/>
    <mergeCell ref="W11:W1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2"/>
  <sheetViews>
    <sheetView view="pageBreakPreview" topLeftCell="A2" zoomScale="93" zoomScaleNormal="150" zoomScaleSheetLayoutView="93" zoomScalePageLayoutView="150" workbookViewId="0">
      <pane xSplit="2" ySplit="3" topLeftCell="AK5" activePane="bottomRight" state="frozen"/>
      <selection activeCell="A2" sqref="A2"/>
      <selection pane="topRight" activeCell="C2" sqref="C2"/>
      <selection pane="bottomLeft" activeCell="A5" sqref="A5"/>
      <selection pane="bottomRight" activeCell="AK26" sqref="AK26"/>
    </sheetView>
  </sheetViews>
  <sheetFormatPr defaultColWidth="10.875" defaultRowHeight="12.75"/>
  <cols>
    <col min="1" max="1" width="45.5" style="34" customWidth="1"/>
    <col min="2" max="2" width="10.875" style="34"/>
    <col min="3" max="3" width="12" style="34" customWidth="1"/>
    <col min="4" max="4" width="14.5" style="34" customWidth="1"/>
    <col min="5" max="5" width="12" style="34" customWidth="1"/>
    <col min="6" max="6" width="14.5" style="34" customWidth="1"/>
    <col min="7" max="7" width="12" style="34" customWidth="1"/>
    <col min="8" max="8" width="14.5" style="34" customWidth="1"/>
    <col min="9" max="9" width="12" style="34" customWidth="1"/>
    <col min="10" max="10" width="14.5" style="34" customWidth="1"/>
    <col min="11" max="11" width="12" style="34" customWidth="1"/>
    <col min="12" max="12" width="14.5" style="34" customWidth="1"/>
    <col min="13" max="13" width="12" style="34" customWidth="1"/>
    <col min="14" max="14" width="14.5" style="34" customWidth="1"/>
    <col min="15" max="15" width="12" style="34" customWidth="1"/>
    <col min="16" max="16" width="14.5" style="34" customWidth="1"/>
    <col min="17" max="17" width="12" style="34" customWidth="1"/>
    <col min="18" max="18" width="14.5" style="34" customWidth="1"/>
    <col min="19" max="19" width="12" style="34" customWidth="1"/>
    <col min="20" max="20" width="14.5" style="34" customWidth="1"/>
    <col min="21" max="21" width="12" style="34" customWidth="1"/>
    <col min="22" max="22" width="14.5" style="34" customWidth="1"/>
    <col min="23" max="23" width="12" style="34" customWidth="1"/>
    <col min="24" max="24" width="14.5" style="34" customWidth="1"/>
    <col min="25" max="25" width="12" style="34" customWidth="1"/>
    <col min="26" max="26" width="14.5" style="34" customWidth="1"/>
    <col min="27" max="27" width="12" style="34" customWidth="1"/>
    <col min="28" max="28" width="14.5" style="34" customWidth="1"/>
    <col min="29" max="29" width="12" style="34" customWidth="1"/>
    <col min="30" max="30" width="14.5" style="34" customWidth="1"/>
    <col min="31" max="31" width="12" style="34" customWidth="1"/>
    <col min="32" max="32" width="14.5" style="34" customWidth="1"/>
    <col min="33" max="33" width="12" style="34" customWidth="1"/>
    <col min="34" max="34" width="13.125" style="34" bestFit="1" customWidth="1"/>
    <col min="35" max="35" width="12" style="34" customWidth="1"/>
    <col min="36" max="36" width="13.125" style="34" bestFit="1" customWidth="1"/>
    <col min="37" max="37" width="12" style="34" customWidth="1"/>
    <col min="38" max="38" width="13.125" style="34" bestFit="1" customWidth="1"/>
    <col min="39" max="39" width="35.5" style="34" bestFit="1" customWidth="1"/>
    <col min="40" max="40" width="4.875" style="34" customWidth="1"/>
    <col min="41" max="41" width="13.875" style="45" bestFit="1" customWidth="1"/>
    <col min="42" max="42" width="12.875" style="45" bestFit="1" customWidth="1"/>
    <col min="43" max="16384" width="10.875" style="34"/>
  </cols>
  <sheetData>
    <row r="1" spans="1:44" ht="27" customHeight="1">
      <c r="A1" s="200" t="s">
        <v>59</v>
      </c>
      <c r="B1" s="200"/>
    </row>
    <row r="3" spans="1:44" ht="15" customHeight="1">
      <c r="A3" s="201" t="s">
        <v>35</v>
      </c>
      <c r="B3" s="202" t="s">
        <v>60</v>
      </c>
      <c r="C3" s="203" t="s">
        <v>92</v>
      </c>
      <c r="D3" s="203"/>
      <c r="E3" s="196" t="s">
        <v>94</v>
      </c>
      <c r="F3" s="196"/>
      <c r="G3" s="196" t="s">
        <v>95</v>
      </c>
      <c r="H3" s="196"/>
      <c r="I3" s="196" t="s">
        <v>93</v>
      </c>
      <c r="J3" s="196"/>
      <c r="K3" s="196" t="s">
        <v>105</v>
      </c>
      <c r="L3" s="196"/>
      <c r="M3" s="196" t="s">
        <v>106</v>
      </c>
      <c r="N3" s="196"/>
      <c r="O3" s="196" t="s">
        <v>107</v>
      </c>
      <c r="P3" s="196"/>
      <c r="Q3" s="196" t="s">
        <v>96</v>
      </c>
      <c r="R3" s="196"/>
      <c r="S3" s="196" t="s">
        <v>104</v>
      </c>
      <c r="T3" s="196"/>
      <c r="U3" s="196" t="s">
        <v>103</v>
      </c>
      <c r="V3" s="196"/>
      <c r="W3" s="196" t="s">
        <v>102</v>
      </c>
      <c r="X3" s="196"/>
      <c r="Y3" s="196" t="s">
        <v>101</v>
      </c>
      <c r="Z3" s="196"/>
      <c r="AA3" s="196" t="s">
        <v>100</v>
      </c>
      <c r="AB3" s="196"/>
      <c r="AC3" s="196" t="s">
        <v>99</v>
      </c>
      <c r="AD3" s="196"/>
      <c r="AE3" s="196" t="s">
        <v>98</v>
      </c>
      <c r="AF3" s="196"/>
      <c r="AG3" s="196" t="s">
        <v>97</v>
      </c>
      <c r="AH3" s="196"/>
      <c r="AI3" s="197" t="s">
        <v>110</v>
      </c>
      <c r="AJ3" s="198"/>
      <c r="AK3" s="197" t="s">
        <v>114</v>
      </c>
      <c r="AL3" s="198"/>
      <c r="AM3" s="199" t="s">
        <v>31</v>
      </c>
      <c r="AO3" s="45" t="s">
        <v>61</v>
      </c>
      <c r="AP3" s="45" t="s">
        <v>90</v>
      </c>
    </row>
    <row r="4" spans="1:44">
      <c r="A4" s="201"/>
      <c r="B4" s="202"/>
      <c r="C4" s="72" t="s">
        <v>62</v>
      </c>
      <c r="D4" s="73" t="s">
        <v>63</v>
      </c>
      <c r="E4" s="72" t="s">
        <v>62</v>
      </c>
      <c r="F4" s="73" t="s">
        <v>63</v>
      </c>
      <c r="G4" s="72" t="s">
        <v>62</v>
      </c>
      <c r="H4" s="73" t="s">
        <v>63</v>
      </c>
      <c r="I4" s="72" t="s">
        <v>62</v>
      </c>
      <c r="J4" s="73" t="s">
        <v>63</v>
      </c>
      <c r="K4" s="72" t="s">
        <v>62</v>
      </c>
      <c r="L4" s="73" t="s">
        <v>63</v>
      </c>
      <c r="M4" s="72" t="s">
        <v>62</v>
      </c>
      <c r="N4" s="73" t="s">
        <v>63</v>
      </c>
      <c r="O4" s="72" t="s">
        <v>62</v>
      </c>
      <c r="P4" s="73" t="s">
        <v>63</v>
      </c>
      <c r="Q4" s="72" t="s">
        <v>62</v>
      </c>
      <c r="R4" s="73" t="s">
        <v>63</v>
      </c>
      <c r="S4" s="72" t="s">
        <v>62</v>
      </c>
      <c r="T4" s="73" t="s">
        <v>63</v>
      </c>
      <c r="U4" s="72" t="s">
        <v>62</v>
      </c>
      <c r="V4" s="73" t="s">
        <v>63</v>
      </c>
      <c r="W4" s="72" t="s">
        <v>62</v>
      </c>
      <c r="X4" s="73" t="s">
        <v>63</v>
      </c>
      <c r="Y4" s="72" t="s">
        <v>62</v>
      </c>
      <c r="Z4" s="73" t="s">
        <v>63</v>
      </c>
      <c r="AA4" s="72" t="s">
        <v>62</v>
      </c>
      <c r="AB4" s="73" t="s">
        <v>63</v>
      </c>
      <c r="AC4" s="72" t="s">
        <v>62</v>
      </c>
      <c r="AD4" s="73" t="s">
        <v>63</v>
      </c>
      <c r="AE4" s="72" t="s">
        <v>62</v>
      </c>
      <c r="AF4" s="73" t="s">
        <v>63</v>
      </c>
      <c r="AG4" s="72" t="s">
        <v>62</v>
      </c>
      <c r="AH4" s="73" t="s">
        <v>63</v>
      </c>
      <c r="AI4" s="72" t="s">
        <v>62</v>
      </c>
      <c r="AJ4" s="73" t="s">
        <v>63</v>
      </c>
      <c r="AK4" s="72" t="s">
        <v>62</v>
      </c>
      <c r="AL4" s="73" t="s">
        <v>63</v>
      </c>
      <c r="AM4" s="199"/>
    </row>
    <row r="5" spans="1:44" ht="18" customHeight="1">
      <c r="A5" s="74" t="s">
        <v>64</v>
      </c>
      <c r="B5" s="75">
        <v>0.2773669895897381</v>
      </c>
      <c r="C5" s="38">
        <v>187.40356148404601</v>
      </c>
      <c r="D5" s="38">
        <f t="shared" ref="D5:D17" si="0">C5*B5</f>
        <v>51.979561687225235</v>
      </c>
      <c r="E5" s="38">
        <v>185.22812396331199</v>
      </c>
      <c r="F5" s="38">
        <f t="shared" ref="F5:F17" si="1">E5*B5</f>
        <v>51.376167131058672</v>
      </c>
      <c r="G5" s="38">
        <v>174.83040030852499</v>
      </c>
      <c r="H5" s="38">
        <f t="shared" ref="H5:H17" si="2">G5*B5</f>
        <v>48.492181822344392</v>
      </c>
      <c r="I5" s="38">
        <v>172.76825129496601</v>
      </c>
      <c r="J5" s="38">
        <f t="shared" ref="J5:J17" si="3">I5*B5</f>
        <v>47.920209758368095</v>
      </c>
      <c r="K5" s="38">
        <v>161.892549322083</v>
      </c>
      <c r="L5" s="38">
        <f t="shared" ref="L5:L17" si="4">K5*B5</f>
        <v>44.903649042474356</v>
      </c>
      <c r="M5" s="38">
        <v>165.327623280599</v>
      </c>
      <c r="N5" s="38">
        <f t="shared" ref="N5:N17" si="5">M5*B5</f>
        <v>45.856425165366048</v>
      </c>
      <c r="O5" s="38">
        <v>171.58781842774786</v>
      </c>
      <c r="P5" s="38">
        <f t="shared" ref="P5:P17" si="6">O5*B5</f>
        <v>47.592796647575014</v>
      </c>
      <c r="Q5" s="38">
        <v>166.35567747891201</v>
      </c>
      <c r="R5" s="38">
        <f t="shared" ref="R5:R17" si="7">Q5*B5</f>
        <v>46.141573463487219</v>
      </c>
      <c r="S5" s="38">
        <v>169.88892913638401</v>
      </c>
      <c r="T5" s="38">
        <f t="shared" ref="T5:T17" si="8">S5*B5</f>
        <v>47.121580839183174</v>
      </c>
      <c r="U5" s="38">
        <v>165.86008070720001</v>
      </c>
      <c r="V5" s="38">
        <f t="shared" ref="V5:V17" si="9">U5*B5</f>
        <v>46.004111278867065</v>
      </c>
      <c r="W5" s="38">
        <v>160.47012416960001</v>
      </c>
      <c r="X5" s="38">
        <f t="shared" ref="X5:X17" si="10">W5*B5</f>
        <v>44.509115260013424</v>
      </c>
      <c r="Y5" s="38">
        <v>152.11222495999999</v>
      </c>
      <c r="Z5" s="38">
        <f t="shared" ref="Z5:Z17" si="11">Y5*B5</f>
        <v>42.190909916952215</v>
      </c>
      <c r="AA5" s="38">
        <v>148.11027472000001</v>
      </c>
      <c r="AB5" s="38">
        <f t="shared" ref="AB5:AB17" si="12">AA5*B5</f>
        <v>41.080901026395495</v>
      </c>
      <c r="AC5" s="38">
        <v>147.168848</v>
      </c>
      <c r="AD5" s="38">
        <f t="shared" ref="AD5:AD17" si="13">AC5*B5</f>
        <v>40.819780331149751</v>
      </c>
      <c r="AE5" s="38">
        <v>145.83680000000001</v>
      </c>
      <c r="AF5" s="38">
        <f t="shared" ref="AF5:AF17" si="14">AE5*B5</f>
        <v>40.450314187400721</v>
      </c>
      <c r="AG5" s="38">
        <v>104.74994154625</v>
      </c>
      <c r="AH5" s="38">
        <f t="shared" ref="AH5:AH17" si="15">AG5*B5</f>
        <v>29.054175946384397</v>
      </c>
      <c r="AI5" s="38">
        <v>113.10193967572999</v>
      </c>
      <c r="AJ5" s="38">
        <f>AI5*$B5</f>
        <v>31.370744524617386</v>
      </c>
      <c r="AK5" s="38">
        <v>122.65</v>
      </c>
      <c r="AL5" s="38">
        <f t="shared" ref="AL5:AL17" si="16">AK5*B5</f>
        <v>34.019061273181379</v>
      </c>
      <c r="AM5" s="76" t="s">
        <v>65</v>
      </c>
      <c r="AN5" s="35"/>
      <c r="AO5" s="48">
        <f>AK5/AI5-1</f>
        <v>8.4419952050732938E-2</v>
      </c>
      <c r="AP5" s="48">
        <f>AK5/M5-1</f>
        <v>-0.25813970124136643</v>
      </c>
      <c r="AR5" s="35"/>
    </row>
    <row r="6" spans="1:44" ht="18" customHeight="1">
      <c r="A6" s="74" t="s">
        <v>66</v>
      </c>
      <c r="B6" s="75">
        <v>0.2445549476167386</v>
      </c>
      <c r="C6" s="38">
        <v>171.108241095621</v>
      </c>
      <c r="D6" s="38">
        <f t="shared" si="0"/>
        <v>41.845366937931871</v>
      </c>
      <c r="E6" s="38">
        <v>166.80029764891501</v>
      </c>
      <c r="F6" s="38">
        <f t="shared" si="1"/>
        <v>40.791838053986815</v>
      </c>
      <c r="G6" s="38">
        <v>161.69319156048201</v>
      </c>
      <c r="H6" s="38">
        <f t="shared" si="2"/>
        <v>39.542869992056957</v>
      </c>
      <c r="I6" s="38">
        <v>166.829631279165</v>
      </c>
      <c r="J6" s="38">
        <f t="shared" si="3"/>
        <v>40.799011738396011</v>
      </c>
      <c r="K6" s="38">
        <v>157.88132395609099</v>
      </c>
      <c r="L6" s="38">
        <f t="shared" si="4"/>
        <v>38.610658909743172</v>
      </c>
      <c r="M6" s="38">
        <v>156.39763981864999</v>
      </c>
      <c r="N6" s="38">
        <f t="shared" si="5"/>
        <v>38.2478166132315</v>
      </c>
      <c r="O6" s="38">
        <v>160.79726934294999</v>
      </c>
      <c r="P6" s="38">
        <f t="shared" si="6"/>
        <v>39.323767781079745</v>
      </c>
      <c r="Q6" s="38">
        <v>163.66404424294399</v>
      </c>
      <c r="R6" s="38">
        <f t="shared" si="7"/>
        <v>40.024851766576752</v>
      </c>
      <c r="S6" s="38">
        <v>165.643846285824</v>
      </c>
      <c r="T6" s="38">
        <f t="shared" si="8"/>
        <v>40.509022151464791</v>
      </c>
      <c r="U6" s="38">
        <v>163.71841249280001</v>
      </c>
      <c r="V6" s="38">
        <f t="shared" si="9"/>
        <v>40.038147791072312</v>
      </c>
      <c r="W6" s="38">
        <v>158.4162277888</v>
      </c>
      <c r="X6" s="38">
        <f t="shared" si="10"/>
        <v>38.741472288531313</v>
      </c>
      <c r="Y6" s="38">
        <v>161.73475328000001</v>
      </c>
      <c r="Z6" s="38">
        <f t="shared" si="11"/>
        <v>39.553034116196542</v>
      </c>
      <c r="AA6" s="38">
        <v>153.12336895999999</v>
      </c>
      <c r="AB6" s="38">
        <f t="shared" si="12"/>
        <v>37.447077474911339</v>
      </c>
      <c r="AC6" s="38">
        <v>152.06921600000001</v>
      </c>
      <c r="AD6" s="38">
        <f t="shared" si="13"/>
        <v>37.189279152998509</v>
      </c>
      <c r="AE6" s="38">
        <v>150.68639999999999</v>
      </c>
      <c r="AF6" s="38">
        <f t="shared" si="14"/>
        <v>36.851104658554917</v>
      </c>
      <c r="AG6" s="38">
        <v>129.43505575</v>
      </c>
      <c r="AH6" s="38">
        <f t="shared" si="15"/>
        <v>31.653983278710893</v>
      </c>
      <c r="AI6" s="38">
        <v>133.75240002525001</v>
      </c>
      <c r="AJ6" s="38">
        <f t="shared" ref="AJ6:AJ17" si="17">AI6*$B6</f>
        <v>32.709811181788083</v>
      </c>
      <c r="AK6" s="38">
        <v>137.29</v>
      </c>
      <c r="AL6" s="38">
        <f t="shared" si="16"/>
        <v>33.574948758302043</v>
      </c>
      <c r="AM6" s="76" t="s">
        <v>67</v>
      </c>
      <c r="AN6" s="35"/>
      <c r="AO6" s="48">
        <f t="shared" ref="AO6:AO16" si="18">AK6/AI6-1</f>
        <v>2.6448871004050467E-2</v>
      </c>
      <c r="AP6" s="48">
        <f t="shared" ref="AP6:AP17" si="19">AK6/M6-1</f>
        <v>-0.12217345377338273</v>
      </c>
      <c r="AR6" s="35"/>
    </row>
    <row r="7" spans="1:44" ht="18" customHeight="1">
      <c r="A7" s="74" t="s">
        <v>68</v>
      </c>
      <c r="B7" s="75">
        <v>0.11212678865021304</v>
      </c>
      <c r="C7" s="38">
        <v>169.023616462755</v>
      </c>
      <c r="D7" s="38">
        <f t="shared" si="0"/>
        <v>18.952075320014</v>
      </c>
      <c r="E7" s="38">
        <v>160.557390082572</v>
      </c>
      <c r="F7" s="38">
        <f t="shared" si="1"/>
        <v>18.002784544018361</v>
      </c>
      <c r="G7" s="38">
        <v>163.91851154624601</v>
      </c>
      <c r="H7" s="38">
        <f t="shared" si="2"/>
        <v>18.379656300003433</v>
      </c>
      <c r="I7" s="38">
        <v>168.53562191812799</v>
      </c>
      <c r="J7" s="38">
        <f t="shared" si="3"/>
        <v>18.897358058846148</v>
      </c>
      <c r="K7" s="38">
        <v>171.66900195727362</v>
      </c>
      <c r="L7" s="38">
        <f t="shared" si="4"/>
        <v>19.248693900256228</v>
      </c>
      <c r="M7" s="38">
        <v>172.08147701105901</v>
      </c>
      <c r="N7" s="38">
        <f t="shared" si="5"/>
        <v>19.294943403435507</v>
      </c>
      <c r="O7" s="38">
        <v>165.06634803584001</v>
      </c>
      <c r="P7" s="38">
        <f t="shared" si="6"/>
        <v>18.508359519477143</v>
      </c>
      <c r="Q7" s="38">
        <v>171.01072617855999</v>
      </c>
      <c r="R7" s="38">
        <f t="shared" si="7"/>
        <v>19.174883551142852</v>
      </c>
      <c r="S7" s="38">
        <v>167.51900934400001</v>
      </c>
      <c r="T7" s="38">
        <f t="shared" si="8"/>
        <v>18.783368555607751</v>
      </c>
      <c r="U7" s="38">
        <v>160.52793288960001</v>
      </c>
      <c r="V7" s="38">
        <f t="shared" si="9"/>
        <v>17.999481603567762</v>
      </c>
      <c r="W7" s="38">
        <v>151.16096128000001</v>
      </c>
      <c r="X7" s="38">
        <f t="shared" si="10"/>
        <v>16.949193157605599</v>
      </c>
      <c r="Y7" s="38">
        <v>144.61975935999999</v>
      </c>
      <c r="Z7" s="38">
        <f t="shared" si="11"/>
        <v>16.215749192403386</v>
      </c>
      <c r="AA7" s="38">
        <v>149.01461504</v>
      </c>
      <c r="AB7" s="38">
        <f t="shared" si="12"/>
        <v>16.708530246382939</v>
      </c>
      <c r="AC7" s="38">
        <v>144.120192</v>
      </c>
      <c r="AD7" s="38">
        <f t="shared" si="13"/>
        <v>16.159734308612126</v>
      </c>
      <c r="AE7" s="38">
        <v>143.3184</v>
      </c>
      <c r="AF7" s="38">
        <f t="shared" si="14"/>
        <v>16.069831946486694</v>
      </c>
      <c r="AG7" s="38">
        <v>134.05773631250005</v>
      </c>
      <c r="AH7" s="38">
        <f t="shared" si="15"/>
        <v>15.031463466437684</v>
      </c>
      <c r="AI7" s="38">
        <v>140.51063932256301</v>
      </c>
      <c r="AJ7" s="38">
        <f t="shared" si="17"/>
        <v>15.755006758427337</v>
      </c>
      <c r="AK7" s="38">
        <v>138.87</v>
      </c>
      <c r="AL7" s="38">
        <f t="shared" si="16"/>
        <v>15.571047139855086</v>
      </c>
      <c r="AM7" s="76" t="s">
        <v>69</v>
      </c>
      <c r="AN7" s="35"/>
      <c r="AO7" s="48">
        <f t="shared" si="18"/>
        <v>-1.1676264021521332E-2</v>
      </c>
      <c r="AP7" s="48">
        <f t="shared" si="19"/>
        <v>-0.19299855851960535</v>
      </c>
      <c r="AR7" s="35"/>
    </row>
    <row r="8" spans="1:44" ht="18" customHeight="1">
      <c r="A8" s="74" t="s">
        <v>70</v>
      </c>
      <c r="B8" s="75">
        <v>6.1101303139526546E-2</v>
      </c>
      <c r="C8" s="38">
        <v>157.10080393202611</v>
      </c>
      <c r="D8" s="38">
        <f t="shared" si="0"/>
        <v>9.5990638445140508</v>
      </c>
      <c r="E8" s="38">
        <v>149.61981326859629</v>
      </c>
      <c r="F8" s="38">
        <f t="shared" si="1"/>
        <v>9.1419655662038579</v>
      </c>
      <c r="G8" s="38">
        <v>146.16656050956499</v>
      </c>
      <c r="H8" s="38">
        <f t="shared" si="2"/>
        <v>8.9309673225568798</v>
      </c>
      <c r="I8" s="38">
        <v>139.831601185604</v>
      </c>
      <c r="J8" s="38">
        <f t="shared" si="3"/>
        <v>8.5438930525269701</v>
      </c>
      <c r="K8" s="38">
        <v>153.63025793026199</v>
      </c>
      <c r="L8" s="38">
        <f t="shared" si="4"/>
        <v>9.3870089612005891</v>
      </c>
      <c r="M8" s="38">
        <v>146.83050094847999</v>
      </c>
      <c r="N8" s="38">
        <f t="shared" si="5"/>
        <v>8.9715349485816169</v>
      </c>
      <c r="O8" s="38">
        <v>149.42263614677799</v>
      </c>
      <c r="P8" s="38">
        <f t="shared" si="6"/>
        <v>9.1299177871114594</v>
      </c>
      <c r="Q8" s="38">
        <v>142.55388441599999</v>
      </c>
      <c r="R8" s="38">
        <f t="shared" si="7"/>
        <v>8.7102281054190449</v>
      </c>
      <c r="S8" s="38">
        <v>168.73251311385599</v>
      </c>
      <c r="T8" s="38">
        <f t="shared" si="8"/>
        <v>10.309776433263853</v>
      </c>
      <c r="U8" s="38">
        <v>159.70347520000001</v>
      </c>
      <c r="V8" s="38">
        <f t="shared" si="9"/>
        <v>9.7580904506310606</v>
      </c>
      <c r="W8" s="38">
        <v>160.14248721920001</v>
      </c>
      <c r="X8" s="38">
        <f t="shared" si="10"/>
        <v>9.7849146570980956</v>
      </c>
      <c r="Y8" s="38">
        <v>153.70347520000001</v>
      </c>
      <c r="Z8" s="38">
        <f t="shared" si="11"/>
        <v>9.3914826317939006</v>
      </c>
      <c r="AA8" s="38">
        <v>140.90886656000001</v>
      </c>
      <c r="AB8" s="38">
        <f t="shared" si="12"/>
        <v>8.6097153707296563</v>
      </c>
      <c r="AC8" s="38">
        <v>139.73043200000001</v>
      </c>
      <c r="AD8" s="38">
        <f t="shared" si="13"/>
        <v>8.5377114834490015</v>
      </c>
      <c r="AE8" s="38">
        <v>137.2192</v>
      </c>
      <c r="AF8" s="38">
        <f t="shared" si="14"/>
        <v>8.3842719357633211</v>
      </c>
      <c r="AG8" s="38">
        <v>92.453611250000009</v>
      </c>
      <c r="AH8" s="38">
        <f t="shared" si="15"/>
        <v>5.6490361273301923</v>
      </c>
      <c r="AI8" s="38">
        <v>105.19521987875</v>
      </c>
      <c r="AJ8" s="38">
        <f t="shared" si="17"/>
        <v>6.4275650186406521</v>
      </c>
      <c r="AK8" s="38">
        <v>110.25</v>
      </c>
      <c r="AL8" s="38">
        <f t="shared" si="16"/>
        <v>6.7364186711328014</v>
      </c>
      <c r="AM8" s="76" t="s">
        <v>71</v>
      </c>
      <c r="AN8" s="35"/>
      <c r="AO8" s="48">
        <f t="shared" si="18"/>
        <v>4.8051424076837712E-2</v>
      </c>
      <c r="AP8" s="48">
        <f t="shared" si="19"/>
        <v>-0.24913421061823793</v>
      </c>
      <c r="AR8" s="35"/>
    </row>
    <row r="9" spans="1:44" ht="18" customHeight="1">
      <c r="A9" s="74" t="s">
        <v>72</v>
      </c>
      <c r="B9" s="75">
        <v>5.1597585129204399E-2</v>
      </c>
      <c r="C9" s="38">
        <v>136.51247897333695</v>
      </c>
      <c r="D9" s="38">
        <f t="shared" si="0"/>
        <v>7.0437142550254785</v>
      </c>
      <c r="E9" s="38">
        <v>128.785357522016</v>
      </c>
      <c r="F9" s="38">
        <f t="shared" si="1"/>
        <v>6.6450134481372443</v>
      </c>
      <c r="G9" s="38">
        <v>122.358469308848</v>
      </c>
      <c r="H9" s="38">
        <f t="shared" si="2"/>
        <v>6.3134015364424281</v>
      </c>
      <c r="I9" s="38">
        <v>115.729103746825</v>
      </c>
      <c r="J9" s="38">
        <f t="shared" si="3"/>
        <v>5.9713422825033309</v>
      </c>
      <c r="K9" s="38">
        <v>131.91137968353095</v>
      </c>
      <c r="L9" s="38">
        <f t="shared" si="4"/>
        <v>6.8063086427317918</v>
      </c>
      <c r="M9" s="38">
        <v>119.27315869479899</v>
      </c>
      <c r="N9" s="38">
        <f t="shared" si="5"/>
        <v>6.1542069593839965</v>
      </c>
      <c r="O9" s="38">
        <v>138.854083877401</v>
      </c>
      <c r="P9" s="38">
        <f t="shared" si="6"/>
        <v>7.1645354134018859</v>
      </c>
      <c r="Q9" s="38">
        <v>144.20980643123198</v>
      </c>
      <c r="R9" s="38">
        <f t="shared" si="7"/>
        <v>7.4408777638015797</v>
      </c>
      <c r="S9" s="38">
        <v>147.36998266387201</v>
      </c>
      <c r="T9" s="38">
        <f t="shared" si="8"/>
        <v>7.6039352259885122</v>
      </c>
      <c r="U9" s="38">
        <v>153.41468769279999</v>
      </c>
      <c r="V9" s="38">
        <f t="shared" si="9"/>
        <v>7.9158274082995534</v>
      </c>
      <c r="W9" s="38">
        <v>161.22782615680001</v>
      </c>
      <c r="X9" s="38">
        <f t="shared" si="10"/>
        <v>8.318966485322056</v>
      </c>
      <c r="Y9" s="38">
        <v>149.07779968</v>
      </c>
      <c r="Z9" s="38">
        <f t="shared" si="11"/>
        <v>7.6920544598632805</v>
      </c>
      <c r="AA9" s="38">
        <v>145.29533888</v>
      </c>
      <c r="AB9" s="38">
        <f t="shared" si="12"/>
        <v>7.4968886167374018</v>
      </c>
      <c r="AC9" s="38">
        <v>136.350784</v>
      </c>
      <c r="AD9" s="38">
        <f t="shared" si="13"/>
        <v>7.0353711848737612</v>
      </c>
      <c r="AE9" s="38">
        <v>135.45439999999999</v>
      </c>
      <c r="AF9" s="38">
        <f t="shared" si="14"/>
        <v>6.9891199351253039</v>
      </c>
      <c r="AG9" s="38">
        <v>95.366735000000006</v>
      </c>
      <c r="AH9" s="38">
        <f t="shared" si="15"/>
        <v>4.920693227656777</v>
      </c>
      <c r="AI9" s="38">
        <v>108.854374415</v>
      </c>
      <c r="AJ9" s="38">
        <f t="shared" si="17"/>
        <v>5.6166228505642515</v>
      </c>
      <c r="AK9" s="38">
        <v>111.63</v>
      </c>
      <c r="AL9" s="38">
        <f t="shared" si="16"/>
        <v>5.7598384279730865</v>
      </c>
      <c r="AM9" s="76" t="s">
        <v>73</v>
      </c>
      <c r="AN9" s="35"/>
      <c r="AO9" s="48">
        <f t="shared" si="18"/>
        <v>2.54985213034995E-2</v>
      </c>
      <c r="AP9" s="48">
        <f t="shared" si="19"/>
        <v>-6.4081129220000199E-2</v>
      </c>
      <c r="AR9" s="35"/>
    </row>
    <row r="10" spans="1:44" ht="18" customHeight="1">
      <c r="A10" s="74" t="s">
        <v>74</v>
      </c>
      <c r="B10" s="75">
        <v>3.5225527025564425E-2</v>
      </c>
      <c r="C10" s="38">
        <v>133.23236874326304</v>
      </c>
      <c r="D10" s="38">
        <f t="shared" si="0"/>
        <v>4.6931804058457773</v>
      </c>
      <c r="E10" s="38">
        <v>138.78371744089901</v>
      </c>
      <c r="F10" s="38">
        <f t="shared" si="1"/>
        <v>4.8887295894226845</v>
      </c>
      <c r="G10" s="38">
        <v>150.626399494309</v>
      </c>
      <c r="H10" s="38">
        <f t="shared" si="2"/>
        <v>5.305894306150245</v>
      </c>
      <c r="I10" s="38">
        <v>121.95520671716</v>
      </c>
      <c r="J10" s="38">
        <f t="shared" si="3"/>
        <v>4.2959364301236151</v>
      </c>
      <c r="K10" s="38">
        <v>137.72247742859199</v>
      </c>
      <c r="L10" s="38">
        <f t="shared" si="4"/>
        <v>4.8513468506885538</v>
      </c>
      <c r="M10" s="38">
        <v>143.97304210368</v>
      </c>
      <c r="N10" s="38">
        <f t="shared" si="5"/>
        <v>5.0715262855759047</v>
      </c>
      <c r="O10" s="38">
        <v>136.10564683359999</v>
      </c>
      <c r="P10" s="38">
        <f t="shared" si="6"/>
        <v>4.7943931408689036</v>
      </c>
      <c r="Q10" s="38">
        <v>151.19712825600001</v>
      </c>
      <c r="R10" s="38">
        <f t="shared" si="7"/>
        <v>5.3259985275694595</v>
      </c>
      <c r="S10" s="38">
        <v>120.100616032</v>
      </c>
      <c r="T10" s="38">
        <f t="shared" si="8"/>
        <v>4.2306074958221522</v>
      </c>
      <c r="U10" s="38">
        <v>138.43228543999999</v>
      </c>
      <c r="V10" s="38">
        <f t="shared" si="9"/>
        <v>4.8763502119773685</v>
      </c>
      <c r="W10" s="38">
        <v>123.0127904</v>
      </c>
      <c r="X10" s="38">
        <f t="shared" si="10"/>
        <v>4.3331903727252925</v>
      </c>
      <c r="Y10" s="38">
        <v>126.99059200000001</v>
      </c>
      <c r="Z10" s="38">
        <f t="shared" si="11"/>
        <v>4.4733105304884253</v>
      </c>
      <c r="AA10" s="38">
        <v>137.3503872</v>
      </c>
      <c r="AB10" s="38">
        <f t="shared" si="12"/>
        <v>4.838239776285338</v>
      </c>
      <c r="AC10" s="38">
        <v>133.73823999999999</v>
      </c>
      <c r="AD10" s="38">
        <f t="shared" si="13"/>
        <v>4.7109999874714212</v>
      </c>
      <c r="AE10" s="38">
        <v>125.27200000000001</v>
      </c>
      <c r="AF10" s="38">
        <f t="shared" si="14"/>
        <v>4.4127722215465068</v>
      </c>
      <c r="AG10" s="38">
        <v>83.208250125000006</v>
      </c>
      <c r="AH10" s="38">
        <f t="shared" si="15"/>
        <v>2.9310544635281124</v>
      </c>
      <c r="AI10" s="38">
        <v>87.628794371124997</v>
      </c>
      <c r="AJ10" s="38">
        <f t="shared" si="17"/>
        <v>3.0867704643376914</v>
      </c>
      <c r="AK10" s="38">
        <v>96.44</v>
      </c>
      <c r="AL10" s="38">
        <f t="shared" si="16"/>
        <v>3.3971498263454332</v>
      </c>
      <c r="AM10" s="76" t="s">
        <v>75</v>
      </c>
      <c r="AN10" s="35"/>
      <c r="AO10" s="48">
        <f t="shared" si="18"/>
        <v>0.10055148758018784</v>
      </c>
      <c r="AP10" s="48">
        <f t="shared" si="19"/>
        <v>-0.33015237720301693</v>
      </c>
      <c r="AR10" s="35"/>
    </row>
    <row r="11" spans="1:44" ht="18" customHeight="1">
      <c r="A11" s="74" t="s">
        <v>76</v>
      </c>
      <c r="B11" s="75">
        <v>3.3287352703475055E-2</v>
      </c>
      <c r="C11" s="38">
        <v>129.911750044445</v>
      </c>
      <c r="D11" s="95">
        <f t="shared" si="0"/>
        <v>4.3244182440551322</v>
      </c>
      <c r="E11" s="38">
        <v>143.123986546547</v>
      </c>
      <c r="F11" s="38">
        <f t="shared" si="1"/>
        <v>4.7642186205023291</v>
      </c>
      <c r="G11" s="38">
        <v>118.74551792236475</v>
      </c>
      <c r="H11" s="38">
        <f t="shared" si="2"/>
        <v>3.9527239370385741</v>
      </c>
      <c r="I11" s="38">
        <v>122.98642927673494</v>
      </c>
      <c r="J11" s="38">
        <f t="shared" si="3"/>
        <v>4.0938926490756664</v>
      </c>
      <c r="K11" s="38">
        <v>141.36371181233901</v>
      </c>
      <c r="L11" s="38">
        <f t="shared" si="4"/>
        <v>4.7056237345697314</v>
      </c>
      <c r="M11" s="38">
        <v>153.12257285888001</v>
      </c>
      <c r="N11" s="38">
        <f t="shared" si="5"/>
        <v>5.0970450896170956</v>
      </c>
      <c r="O11" s="38">
        <v>137.61148216896001</v>
      </c>
      <c r="P11" s="38">
        <f t="shared" si="6"/>
        <v>4.5807219430061403</v>
      </c>
      <c r="Q11" s="38">
        <v>152.430868624</v>
      </c>
      <c r="R11" s="38">
        <f t="shared" si="7"/>
        <v>5.0740200867841576</v>
      </c>
      <c r="S11" s="38">
        <v>139.75517164799999</v>
      </c>
      <c r="T11" s="38">
        <f t="shared" si="8"/>
        <v>4.6520796907816724</v>
      </c>
      <c r="U11" s="38">
        <v>139.84483359999999</v>
      </c>
      <c r="V11" s="38">
        <f t="shared" si="9"/>
        <v>4.6550642998019791</v>
      </c>
      <c r="W11" s="38">
        <v>130.34022886400001</v>
      </c>
      <c r="X11" s="38">
        <f t="shared" si="10"/>
        <v>4.3386811696476286</v>
      </c>
      <c r="Y11" s="38">
        <v>118.1448336</v>
      </c>
      <c r="Z11" s="38">
        <f t="shared" si="11"/>
        <v>3.9327287461365703</v>
      </c>
      <c r="AA11" s="38">
        <v>133.40839680000002</v>
      </c>
      <c r="AB11" s="38">
        <f t="shared" si="12"/>
        <v>4.4408123578867533</v>
      </c>
      <c r="AC11" s="38">
        <v>119.11463999999999</v>
      </c>
      <c r="AD11" s="38">
        <f t="shared" si="13"/>
        <v>3.9650110338274578</v>
      </c>
      <c r="AE11" s="38">
        <v>110.4736</v>
      </c>
      <c r="AF11" s="38">
        <f t="shared" si="14"/>
        <v>3.6773736876226222</v>
      </c>
      <c r="AG11" s="38">
        <v>69.34020843750001</v>
      </c>
      <c r="AH11" s="38">
        <f t="shared" si="15"/>
        <v>2.30815197479154</v>
      </c>
      <c r="AI11" s="38">
        <v>75.513918013781307</v>
      </c>
      <c r="AJ11" s="38">
        <f t="shared" si="17"/>
        <v>2.5136584229460368</v>
      </c>
      <c r="AK11" s="38">
        <v>86.87</v>
      </c>
      <c r="AL11" s="38">
        <f t="shared" si="16"/>
        <v>2.8916723293508784</v>
      </c>
      <c r="AM11" s="76" t="s">
        <v>77</v>
      </c>
      <c r="AN11" s="35"/>
      <c r="AO11" s="48">
        <f t="shared" si="18"/>
        <v>0.15038395947282468</v>
      </c>
      <c r="AP11" s="48">
        <f t="shared" si="19"/>
        <v>-0.43267672180468997</v>
      </c>
      <c r="AR11" s="35"/>
    </row>
    <row r="12" spans="1:44" ht="18" customHeight="1">
      <c r="A12" s="74" t="s">
        <v>78</v>
      </c>
      <c r="B12" s="75">
        <v>2.9577884752075262E-2</v>
      </c>
      <c r="C12" s="38">
        <v>116.44325525201872</v>
      </c>
      <c r="D12" s="38">
        <f t="shared" si="0"/>
        <v>3.4441451840006923</v>
      </c>
      <c r="E12" s="38">
        <v>126.568755708716</v>
      </c>
      <c r="F12" s="38">
        <f t="shared" si="1"/>
        <v>3.7436360695659698</v>
      </c>
      <c r="G12" s="38">
        <v>119.44984374175</v>
      </c>
      <c r="H12" s="38">
        <f t="shared" si="2"/>
        <v>3.53307371184688</v>
      </c>
      <c r="I12" s="38">
        <v>126.568755708716</v>
      </c>
      <c r="J12" s="38">
        <f t="shared" si="3"/>
        <v>3.7436360695659698</v>
      </c>
      <c r="K12" s="38">
        <v>117.621760660671</v>
      </c>
      <c r="L12" s="38">
        <f t="shared" si="4"/>
        <v>3.4790028811575069</v>
      </c>
      <c r="M12" s="38">
        <v>123.494580630784</v>
      </c>
      <c r="N12" s="38">
        <f t="shared" si="5"/>
        <v>3.6527084734031949</v>
      </c>
      <c r="O12" s="38">
        <v>117.61657910924301</v>
      </c>
      <c r="P12" s="38">
        <f t="shared" si="6"/>
        <v>3.4788496218265323</v>
      </c>
      <c r="Q12" s="38">
        <v>111.7146028288</v>
      </c>
      <c r="R12" s="38">
        <f t="shared" si="7"/>
        <v>3.3042816475941073</v>
      </c>
      <c r="S12" s="38">
        <v>114.96989108940799</v>
      </c>
      <c r="T12" s="38">
        <f t="shared" si="8"/>
        <v>3.4005661886011542</v>
      </c>
      <c r="U12" s="38">
        <v>100.94026688</v>
      </c>
      <c r="V12" s="38">
        <f t="shared" si="9"/>
        <v>2.9855995806203595</v>
      </c>
      <c r="W12" s="38">
        <v>108.2163825664</v>
      </c>
      <c r="X12" s="38">
        <f t="shared" si="10"/>
        <v>3.2008116918354657</v>
      </c>
      <c r="Y12" s="38">
        <v>116.846496</v>
      </c>
      <c r="Z12" s="38">
        <f t="shared" si="11"/>
        <v>3.4560721923718232</v>
      </c>
      <c r="AA12" s="38">
        <v>102.30873183999999</v>
      </c>
      <c r="AB12" s="38">
        <f t="shared" si="12"/>
        <v>3.0260758794944929</v>
      </c>
      <c r="AC12" s="38">
        <v>116.846496</v>
      </c>
      <c r="AD12" s="38">
        <f t="shared" si="13"/>
        <v>3.4560721923718232</v>
      </c>
      <c r="AE12" s="38">
        <v>113.6896</v>
      </c>
      <c r="AF12" s="38">
        <f t="shared" si="14"/>
        <v>3.3626978863095358</v>
      </c>
      <c r="AG12" s="38">
        <v>63.201288650500004</v>
      </c>
      <c r="AH12" s="38">
        <f t="shared" si="15"/>
        <v>1.8693604318871313</v>
      </c>
      <c r="AI12" s="38">
        <v>73.945507721084994</v>
      </c>
      <c r="AJ12" s="38">
        <f t="shared" si="17"/>
        <v>2.1871517053079432</v>
      </c>
      <c r="AK12" s="38">
        <v>83.19</v>
      </c>
      <c r="AL12" s="38">
        <f t="shared" si="16"/>
        <v>2.4605842325251408</v>
      </c>
      <c r="AM12" s="76" t="s">
        <v>79</v>
      </c>
      <c r="AN12" s="35"/>
      <c r="AO12" s="48">
        <f t="shared" si="18"/>
        <v>0.12501763208908234</v>
      </c>
      <c r="AP12" s="48">
        <f t="shared" si="19"/>
        <v>-0.3263672010943055</v>
      </c>
      <c r="AR12" s="35"/>
    </row>
    <row r="13" spans="1:44" ht="18" customHeight="1">
      <c r="A13" s="74" t="s">
        <v>80</v>
      </c>
      <c r="B13" s="75">
        <v>2.423478408479432E-2</v>
      </c>
      <c r="C13" s="38">
        <v>126.698373515737</v>
      </c>
      <c r="D13" s="38">
        <f t="shared" si="0"/>
        <v>3.0705077260485094</v>
      </c>
      <c r="E13" s="38">
        <v>142.31508965333799</v>
      </c>
      <c r="F13" s="38">
        <f t="shared" si="1"/>
        <v>3.4489754697567925</v>
      </c>
      <c r="G13" s="38">
        <v>159.887096829737</v>
      </c>
      <c r="H13" s="38">
        <f t="shared" si="2"/>
        <v>3.8748292696132789</v>
      </c>
      <c r="I13" s="38">
        <v>152.03942657678422</v>
      </c>
      <c r="J13" s="38">
        <f t="shared" si="3"/>
        <v>3.6846426754643047</v>
      </c>
      <c r="K13" s="38">
        <v>146.19175632383099</v>
      </c>
      <c r="L13" s="38">
        <f t="shared" si="4"/>
        <v>3.5429256494849084</v>
      </c>
      <c r="M13" s="38">
        <v>134.90632610523099</v>
      </c>
      <c r="N13" s="38">
        <f t="shared" si="5"/>
        <v>3.2694256848331245</v>
      </c>
      <c r="O13" s="38">
        <v>144.514570716375</v>
      </c>
      <c r="P13" s="38">
        <f t="shared" si="6"/>
        <v>3.5022794184180883</v>
      </c>
      <c r="Q13" s="38">
        <v>154.20534087065599</v>
      </c>
      <c r="R13" s="38">
        <f t="shared" si="7"/>
        <v>3.7371331407224568</v>
      </c>
      <c r="S13" s="38">
        <v>163.09772964147197</v>
      </c>
      <c r="T13" s="38">
        <f t="shared" si="8"/>
        <v>3.9526382625812317</v>
      </c>
      <c r="U13" s="38">
        <v>146.63624007679999</v>
      </c>
      <c r="V13" s="38">
        <f t="shared" si="9"/>
        <v>3.5536976172673116</v>
      </c>
      <c r="W13" s="38">
        <v>138.21841495039999</v>
      </c>
      <c r="X13" s="38">
        <f t="shared" si="10"/>
        <v>3.3496934428654508</v>
      </c>
      <c r="Y13" s="38">
        <v>131.91275008</v>
      </c>
      <c r="Z13" s="38">
        <f t="shared" si="11"/>
        <v>3.1968770162202347</v>
      </c>
      <c r="AA13" s="38">
        <v>130.27931136000001</v>
      </c>
      <c r="AB13" s="38">
        <f t="shared" si="12"/>
        <v>3.1572909815252919</v>
      </c>
      <c r="AC13" s="38">
        <v>119.52230400000001</v>
      </c>
      <c r="AD13" s="38">
        <f t="shared" si="13"/>
        <v>2.8965972307571484</v>
      </c>
      <c r="AE13" s="38">
        <v>111.72320000000001</v>
      </c>
      <c r="AF13" s="38">
        <f t="shared" si="14"/>
        <v>2.7075876292622927</v>
      </c>
      <c r="AG13" s="38">
        <v>68.29548263037502</v>
      </c>
      <c r="AH13" s="38">
        <f t="shared" si="15"/>
        <v>1.6551262755139595</v>
      </c>
      <c r="AI13" s="38">
        <v>78.552693450000802</v>
      </c>
      <c r="AJ13" s="38">
        <f t="shared" si="17"/>
        <v>1.9037075650398065</v>
      </c>
      <c r="AK13" s="38">
        <v>87.112693450000805</v>
      </c>
      <c r="AL13" s="38">
        <f t="shared" si="16"/>
        <v>2.1111573168056457</v>
      </c>
      <c r="AM13" s="76" t="s">
        <v>81</v>
      </c>
      <c r="AN13" s="35"/>
      <c r="AO13" s="48">
        <f t="shared" si="18"/>
        <v>0.10897143845803936</v>
      </c>
      <c r="AP13" s="48">
        <f t="shared" si="19"/>
        <v>-0.35427273156893857</v>
      </c>
      <c r="AR13" s="35"/>
    </row>
    <row r="14" spans="1:44" ht="18" customHeight="1">
      <c r="A14" s="74" t="s">
        <v>82</v>
      </c>
      <c r="B14" s="75">
        <v>1.9153139115082419E-2</v>
      </c>
      <c r="C14" s="38">
        <v>163.61743747382215</v>
      </c>
      <c r="D14" s="38">
        <f t="shared" si="0"/>
        <v>3.133787541589415</v>
      </c>
      <c r="E14" s="38">
        <v>179.799381839365</v>
      </c>
      <c r="F14" s="38">
        <f t="shared" si="1"/>
        <v>3.4437225731751813</v>
      </c>
      <c r="G14" s="38">
        <v>165.16336538613601</v>
      </c>
      <c r="H14" s="38">
        <f t="shared" si="2"/>
        <v>3.1633969139558511</v>
      </c>
      <c r="I14" s="38">
        <v>160.84693376217348</v>
      </c>
      <c r="J14" s="38">
        <f t="shared" si="3"/>
        <v>3.0807236985813558</v>
      </c>
      <c r="K14" s="38">
        <v>165.821581198117</v>
      </c>
      <c r="L14" s="38">
        <f t="shared" si="4"/>
        <v>3.1760038129704702</v>
      </c>
      <c r="M14" s="38">
        <v>155.51564690538243</v>
      </c>
      <c r="N14" s="38">
        <f t="shared" si="5"/>
        <v>2.9786128197508264</v>
      </c>
      <c r="O14" s="38">
        <v>152.88833147662336</v>
      </c>
      <c r="P14" s="38">
        <f t="shared" si="6"/>
        <v>2.9282914818446018</v>
      </c>
      <c r="Q14" s="38">
        <v>148.11013990988801</v>
      </c>
      <c r="R14" s="38">
        <f t="shared" si="7"/>
        <v>2.8367741140484055</v>
      </c>
      <c r="S14" s="38">
        <v>142.88629109964799</v>
      </c>
      <c r="T14" s="38">
        <f t="shared" si="8"/>
        <v>2.7367210110697209</v>
      </c>
      <c r="U14" s="38">
        <v>139.72654708479999</v>
      </c>
      <c r="V14" s="38">
        <f t="shared" si="9"/>
        <v>2.6762019943852882</v>
      </c>
      <c r="W14" s="38">
        <v>129.01581660159999</v>
      </c>
      <c r="X14" s="38">
        <f t="shared" si="10"/>
        <v>2.4710578834164045</v>
      </c>
      <c r="Y14" s="38">
        <v>136.11695552</v>
      </c>
      <c r="Z14" s="38">
        <f t="shared" si="11"/>
        <v>2.6070669849960457</v>
      </c>
      <c r="AA14" s="38">
        <v>141.10414847999999</v>
      </c>
      <c r="AB14" s="38">
        <f t="shared" si="12"/>
        <v>2.7025873855526852</v>
      </c>
      <c r="AC14" s="38">
        <v>146.98348799999999</v>
      </c>
      <c r="AD14" s="38">
        <f t="shared" si="13"/>
        <v>2.8151951932840471</v>
      </c>
      <c r="AE14" s="38">
        <v>139.28639999999999</v>
      </c>
      <c r="AF14" s="38">
        <f t="shared" si="14"/>
        <v>2.6677717960390157</v>
      </c>
      <c r="AG14" s="38">
        <v>73.962889000000004</v>
      </c>
      <c r="AH14" s="38">
        <f t="shared" si="15"/>
        <v>1.4166215023703992</v>
      </c>
      <c r="AI14" s="38">
        <v>85.542584124000001</v>
      </c>
      <c r="AJ14" s="38">
        <f t="shared" si="17"/>
        <v>1.6384090139906127</v>
      </c>
      <c r="AK14" s="38">
        <v>94.14</v>
      </c>
      <c r="AL14" s="38">
        <f t="shared" si="16"/>
        <v>1.8030765162938589</v>
      </c>
      <c r="AM14" s="76" t="s">
        <v>83</v>
      </c>
      <c r="AN14" s="35"/>
      <c r="AO14" s="48">
        <f t="shared" si="18"/>
        <v>0.10050451437774477</v>
      </c>
      <c r="AP14" s="48">
        <f t="shared" si="19"/>
        <v>-0.3946589820812314</v>
      </c>
      <c r="AR14" s="35"/>
    </row>
    <row r="15" spans="1:44" ht="18" customHeight="1">
      <c r="A15" s="74" t="s">
        <v>84</v>
      </c>
      <c r="B15" s="75">
        <v>1.8471089094334547E-2</v>
      </c>
      <c r="C15" s="38">
        <v>141.39803112390399</v>
      </c>
      <c r="D15" s="38">
        <f t="shared" si="0"/>
        <v>2.6117756306531197</v>
      </c>
      <c r="E15" s="38">
        <v>145.99781235989335</v>
      </c>
      <c r="F15" s="38">
        <f t="shared" si="1"/>
        <v>2.6967385996775275</v>
      </c>
      <c r="G15" s="38">
        <v>139.92780541025999</v>
      </c>
      <c r="H15" s="38">
        <f t="shared" si="2"/>
        <v>2.58461896050762</v>
      </c>
      <c r="I15" s="38">
        <v>147.47253773726601</v>
      </c>
      <c r="J15" s="38">
        <f t="shared" si="3"/>
        <v>2.7239783835126539</v>
      </c>
      <c r="K15" s="38">
        <v>142.76338364968771</v>
      </c>
      <c r="L15" s="38">
        <f t="shared" si="4"/>
        <v>2.6369951788020458</v>
      </c>
      <c r="M15" s="38">
        <v>146.0080798934579</v>
      </c>
      <c r="N15" s="38">
        <f t="shared" si="5"/>
        <v>2.6969282522047773</v>
      </c>
      <c r="O15" s="38">
        <v>141.34988480167101</v>
      </c>
      <c r="P15" s="38">
        <f t="shared" si="6"/>
        <v>2.6108863156455899</v>
      </c>
      <c r="Q15" s="38">
        <v>125.86903439091201</v>
      </c>
      <c r="R15" s="38">
        <f t="shared" si="7"/>
        <v>2.3249381484523948</v>
      </c>
      <c r="S15" s="38">
        <v>139.95858248072</v>
      </c>
      <c r="T15" s="38">
        <f t="shared" si="8"/>
        <v>2.5851874465181495</v>
      </c>
      <c r="U15" s="38">
        <v>135.7295312704</v>
      </c>
      <c r="V15" s="38">
        <f t="shared" si="9"/>
        <v>2.5070722648278254</v>
      </c>
      <c r="W15" s="38">
        <v>119.12134586400001</v>
      </c>
      <c r="X15" s="38">
        <f t="shared" si="10"/>
        <v>2.200300992490984</v>
      </c>
      <c r="Y15" s="38">
        <v>126.88943328000001</v>
      </c>
      <c r="Z15" s="38">
        <f t="shared" si="11"/>
        <v>2.3437860272444992</v>
      </c>
      <c r="AA15" s="38">
        <v>107.8666836</v>
      </c>
      <c r="AB15" s="38">
        <f t="shared" si="12"/>
        <v>1.9924151230859952</v>
      </c>
      <c r="AC15" s="38">
        <v>117.490216</v>
      </c>
      <c r="AD15" s="38">
        <f t="shared" si="13"/>
        <v>2.1701722474486105</v>
      </c>
      <c r="AE15" s="38">
        <v>110.8232</v>
      </c>
      <c r="AF15" s="38">
        <f t="shared" si="14"/>
        <v>2.0470252009192564</v>
      </c>
      <c r="AG15" s="38">
        <v>64.717527875000002</v>
      </c>
      <c r="AH15" s="38">
        <f t="shared" si="15"/>
        <v>1.1954032233442045</v>
      </c>
      <c r="AI15" s="38">
        <v>69.811482484750002</v>
      </c>
      <c r="AJ15" s="38">
        <f t="shared" si="17"/>
        <v>1.289494112783393</v>
      </c>
      <c r="AK15" s="38">
        <v>79.510000000000005</v>
      </c>
      <c r="AL15" s="38">
        <f t="shared" si="16"/>
        <v>1.46863629389054</v>
      </c>
      <c r="AM15" s="76" t="s">
        <v>91</v>
      </c>
      <c r="AN15" s="35"/>
      <c r="AO15" s="48">
        <f t="shared" si="18"/>
        <v>0.13892438851113931</v>
      </c>
      <c r="AP15" s="48">
        <f t="shared" si="19"/>
        <v>-0.45544109573923275</v>
      </c>
      <c r="AR15" s="35"/>
    </row>
    <row r="16" spans="1:44" ht="18" customHeight="1">
      <c r="A16" s="74" t="s">
        <v>111</v>
      </c>
      <c r="B16" s="75">
        <v>1.6166954216320212E-2</v>
      </c>
      <c r="C16" s="38">
        <v>178.29247529787034</v>
      </c>
      <c r="D16" s="38">
        <f t="shared" si="0"/>
        <v>2.8824462852550723</v>
      </c>
      <c r="E16" s="38">
        <v>160.623851619703</v>
      </c>
      <c r="F16" s="38">
        <f t="shared" si="1"/>
        <v>2.5967984551847496</v>
      </c>
      <c r="G16" s="38">
        <v>164.92008923852165</v>
      </c>
      <c r="H16" s="38">
        <f t="shared" si="2"/>
        <v>2.6662555320706232</v>
      </c>
      <c r="I16" s="38">
        <v>169.07773854705582</v>
      </c>
      <c r="J16" s="38">
        <f t="shared" si="3"/>
        <v>2.7334720580892107</v>
      </c>
      <c r="K16" s="38">
        <v>138.58831028447199</v>
      </c>
      <c r="L16" s="38">
        <f t="shared" si="4"/>
        <v>2.2405508672862382</v>
      </c>
      <c r="M16" s="38">
        <v>151.891917666202</v>
      </c>
      <c r="N16" s="38">
        <f t="shared" si="5"/>
        <v>2.4556296787385672</v>
      </c>
      <c r="O16" s="38">
        <v>156.58831028447199</v>
      </c>
      <c r="P16" s="38">
        <f t="shared" si="6"/>
        <v>2.5315560431800019</v>
      </c>
      <c r="Q16" s="38">
        <v>165.35628878745604</v>
      </c>
      <c r="R16" s="38">
        <f t="shared" si="7"/>
        <v>2.6733075502074253</v>
      </c>
      <c r="S16" s="38">
        <v>142.18086620057602</v>
      </c>
      <c r="T16" s="38">
        <f t="shared" si="8"/>
        <v>2.2986315543014624</v>
      </c>
      <c r="U16" s="38">
        <v>153.10767480320001</v>
      </c>
      <c r="V16" s="38">
        <f t="shared" si="9"/>
        <v>2.4752847687105786</v>
      </c>
      <c r="W16" s="38">
        <v>145.08251653120001</v>
      </c>
      <c r="X16" s="38">
        <f t="shared" si="10"/>
        <v>2.345542402348431</v>
      </c>
      <c r="Y16" s="38">
        <v>164.33046271999999</v>
      </c>
      <c r="Z16" s="38">
        <f t="shared" si="11"/>
        <v>2.6567230671409554</v>
      </c>
      <c r="AA16" s="38">
        <v>151.54520063999999</v>
      </c>
      <c r="AB16" s="38">
        <f t="shared" si="12"/>
        <v>2.4500243204499403</v>
      </c>
      <c r="AC16" s="38">
        <v>139.263104</v>
      </c>
      <c r="AD16" s="38">
        <f t="shared" si="13"/>
        <v>2.2514602263906403</v>
      </c>
      <c r="AE16" s="38">
        <v>126.6224</v>
      </c>
      <c r="AF16" s="38">
        <f t="shared" si="14"/>
        <v>2.0470985435605846</v>
      </c>
      <c r="AG16" s="38">
        <v>64.717527875000002</v>
      </c>
      <c r="AH16" s="38">
        <f t="shared" si="15"/>
        <v>1.0462853101485521</v>
      </c>
      <c r="AI16" s="38">
        <v>74.183037298374998</v>
      </c>
      <c r="AJ16" s="38">
        <f t="shared" si="17"/>
        <v>1.1993137676304033</v>
      </c>
      <c r="AK16" s="38">
        <v>85.55</v>
      </c>
      <c r="AL16" s="38">
        <f t="shared" si="16"/>
        <v>1.3830829332061942</v>
      </c>
      <c r="AM16" s="76" t="s">
        <v>85</v>
      </c>
      <c r="AN16" s="35"/>
      <c r="AO16" s="48">
        <f t="shared" si="18"/>
        <v>0.15322859666564237</v>
      </c>
      <c r="AP16" s="48">
        <f t="shared" si="19"/>
        <v>-0.4367705582070216</v>
      </c>
      <c r="AR16" s="35"/>
    </row>
    <row r="17" spans="1:44" ht="18" customHeight="1">
      <c r="A17" s="74" t="s">
        <v>86</v>
      </c>
      <c r="B17" s="75">
        <v>1.5559093206642262E-2</v>
      </c>
      <c r="C17" s="38">
        <v>154.445622773304</v>
      </c>
      <c r="D17" s="38">
        <f t="shared" si="0"/>
        <v>2.4030338400877476</v>
      </c>
      <c r="E17" s="38">
        <v>149.94720657602301</v>
      </c>
      <c r="F17" s="38">
        <f t="shared" si="1"/>
        <v>2.3330425631919836</v>
      </c>
      <c r="G17" s="38">
        <v>143.86365686166044</v>
      </c>
      <c r="H17" s="38">
        <f t="shared" si="2"/>
        <v>2.2383880461589745</v>
      </c>
      <c r="I17" s="38">
        <v>131.77018779638499</v>
      </c>
      <c r="J17" s="38">
        <f t="shared" si="3"/>
        <v>2.0502246337807088</v>
      </c>
      <c r="K17" s="38">
        <v>139.673453263748</v>
      </c>
      <c r="L17" s="38">
        <f t="shared" si="4"/>
        <v>2.173192277824247</v>
      </c>
      <c r="M17" s="38">
        <v>147.99354855507201</v>
      </c>
      <c r="N17" s="38">
        <f t="shared" si="5"/>
        <v>2.3026454159501029</v>
      </c>
      <c r="O17" s="38">
        <v>162.649528675645</v>
      </c>
      <c r="P17" s="38">
        <f t="shared" si="6"/>
        <v>2.5306791766807941</v>
      </c>
      <c r="Q17" s="38">
        <v>158.0167266112</v>
      </c>
      <c r="R17" s="38">
        <f t="shared" si="7"/>
        <v>2.4585969775521694</v>
      </c>
      <c r="S17" s="38">
        <v>143.968586263552</v>
      </c>
      <c r="T17" s="38">
        <f t="shared" si="8"/>
        <v>2.2400206525031225</v>
      </c>
      <c r="U17" s="38">
        <v>139.31291808</v>
      </c>
      <c r="V17" s="38">
        <f t="shared" si="9"/>
        <v>2.1675826772960378</v>
      </c>
      <c r="W17" s="38">
        <v>138.11194460159999</v>
      </c>
      <c r="X17" s="38">
        <f t="shared" si="10"/>
        <v>2.1488966190069068</v>
      </c>
      <c r="Y17" s="38">
        <v>146.31291808</v>
      </c>
      <c r="Z17" s="38">
        <f t="shared" si="11"/>
        <v>2.276496329742534</v>
      </c>
      <c r="AA17" s="38">
        <v>141.24280768</v>
      </c>
      <c r="AB17" s="38">
        <f t="shared" si="12"/>
        <v>2.1976100094609676</v>
      </c>
      <c r="AC17" s="38">
        <v>149.29889600000001</v>
      </c>
      <c r="AD17" s="38">
        <f t="shared" si="13"/>
        <v>2.32295543851279</v>
      </c>
      <c r="AE17" s="38">
        <v>144.18559999999999</v>
      </c>
      <c r="AF17" s="38">
        <f t="shared" si="14"/>
        <v>2.2433971894556386</v>
      </c>
      <c r="AG17" s="38">
        <v>135.28041687499999</v>
      </c>
      <c r="AH17" s="38">
        <f t="shared" si="15"/>
        <v>2.1048406151915455</v>
      </c>
      <c r="AI17" s="38">
        <v>147.55000000000001</v>
      </c>
      <c r="AJ17" s="38">
        <f t="shared" si="17"/>
        <v>2.2957442026400661</v>
      </c>
      <c r="AK17" s="38">
        <v>148.27000000000001</v>
      </c>
      <c r="AL17" s="38">
        <f t="shared" si="16"/>
        <v>2.3069467497488483</v>
      </c>
      <c r="AM17" s="76" t="s">
        <v>87</v>
      </c>
      <c r="AN17" s="35"/>
      <c r="AO17" s="48">
        <f>AK17/AI17-1</f>
        <v>4.87970179600139E-3</v>
      </c>
      <c r="AP17" s="48">
        <f t="shared" si="19"/>
        <v>1.8679965959809142E-3</v>
      </c>
      <c r="AR17" s="35"/>
    </row>
    <row r="18" spans="1:44" ht="18" customHeight="1">
      <c r="A18" s="36" t="s">
        <v>88</v>
      </c>
      <c r="B18" s="37"/>
      <c r="C18" s="38"/>
      <c r="D18" s="39">
        <f>SUM(D5:D17)</f>
        <v>155.98307690224607</v>
      </c>
      <c r="E18" s="38"/>
      <c r="F18" s="39">
        <f>SUM(F5:F17)</f>
        <v>153.87363068388217</v>
      </c>
      <c r="G18" s="38"/>
      <c r="H18" s="39">
        <f>SUM(H5:H17)</f>
        <v>148.97825765074617</v>
      </c>
      <c r="I18" s="38"/>
      <c r="J18" s="39">
        <f>SUM(J5:J17)</f>
        <v>148.53832148883404</v>
      </c>
      <c r="K18" s="38"/>
      <c r="L18" s="39">
        <f>SUM(L5:L17)</f>
        <v>145.76196070918985</v>
      </c>
      <c r="M18" s="38"/>
      <c r="N18" s="39">
        <f>SUM(N5:N17)</f>
        <v>146.04944879007229</v>
      </c>
      <c r="O18" s="38"/>
      <c r="P18" s="39">
        <f>SUM(P5:P17)</f>
        <v>148.6770342901159</v>
      </c>
      <c r="Q18" s="38"/>
      <c r="R18" s="39">
        <f>SUM(R5:R17)</f>
        <v>149.22746484335801</v>
      </c>
      <c r="S18" s="38"/>
      <c r="T18" s="39">
        <f>SUM(T5:T17)</f>
        <v>150.42413550768671</v>
      </c>
      <c r="U18" s="38"/>
      <c r="V18" s="39">
        <f>SUM(V5:V17)</f>
        <v>147.61251194732446</v>
      </c>
      <c r="W18" s="38"/>
      <c r="X18" s="39">
        <f>SUM(X5:X17)</f>
        <v>142.69183642290704</v>
      </c>
      <c r="Y18" s="38"/>
      <c r="Z18" s="39">
        <f>SUM(Z5:Z17)</f>
        <v>139.98629121155042</v>
      </c>
      <c r="AA18" s="38"/>
      <c r="AB18" s="39">
        <f>SUM(AB5:AB17)</f>
        <v>136.14816856889829</v>
      </c>
      <c r="AC18" s="38"/>
      <c r="AD18" s="39">
        <f>SUM(AD5:AD17)</f>
        <v>134.33034001114709</v>
      </c>
      <c r="AE18" s="38"/>
      <c r="AF18" s="39">
        <f>SUM(AF5:AF17)</f>
        <v>131.91036681804641</v>
      </c>
      <c r="AG18" s="38"/>
      <c r="AH18" s="39">
        <f>SUM(AH5:AH17)</f>
        <v>100.83619584329539</v>
      </c>
      <c r="AI18" s="38"/>
      <c r="AJ18" s="39">
        <f>SUM(AJ5:AJ17)</f>
        <v>107.99399958871366</v>
      </c>
      <c r="AK18" s="38"/>
      <c r="AL18" s="39">
        <f>SUM(AL5:AL17)</f>
        <v>113.48362046861092</v>
      </c>
      <c r="AM18" s="46" t="s">
        <v>89</v>
      </c>
      <c r="AN18" s="35"/>
      <c r="AO18" s="48">
        <f>AL18/AJ18-1</f>
        <v>5.0832647191547897E-2</v>
      </c>
      <c r="AP18" s="48">
        <f>AL18/N18-1</f>
        <v>-0.22297809811162417</v>
      </c>
    </row>
    <row r="19" spans="1:44">
      <c r="AG19" s="47"/>
      <c r="AI19" s="47"/>
      <c r="AK19" s="47"/>
    </row>
    <row r="20" spans="1:44">
      <c r="AG20" s="47"/>
      <c r="AI20" s="47"/>
      <c r="AK20" s="47"/>
    </row>
    <row r="21" spans="1:44">
      <c r="AG21" s="47"/>
      <c r="AI21" s="47"/>
      <c r="AK21" s="47"/>
    </row>
    <row r="22" spans="1:44">
      <c r="AG22" s="47"/>
      <c r="AI22" s="47"/>
      <c r="AK22" s="47"/>
    </row>
    <row r="23" spans="1:44">
      <c r="AG23" s="47"/>
      <c r="AI23" s="47"/>
      <c r="AK23" s="47"/>
    </row>
    <row r="24" spans="1:44">
      <c r="AG24" s="47"/>
      <c r="AI24" s="47"/>
      <c r="AK24" s="47"/>
    </row>
    <row r="25" spans="1:44">
      <c r="AG25" s="47"/>
      <c r="AI25" s="47"/>
      <c r="AK25" s="47"/>
    </row>
    <row r="26" spans="1:44">
      <c r="AG26" s="47"/>
      <c r="AI26" s="47"/>
      <c r="AK26" s="47"/>
    </row>
    <row r="27" spans="1:44">
      <c r="AG27" s="47"/>
      <c r="AI27" s="47"/>
      <c r="AK27" s="47"/>
    </row>
    <row r="28" spans="1:44">
      <c r="AG28" s="47"/>
      <c r="AI28" s="47"/>
      <c r="AK28" s="47"/>
    </row>
    <row r="29" spans="1:44">
      <c r="AG29" s="47"/>
      <c r="AI29" s="47"/>
      <c r="AK29" s="47"/>
    </row>
    <row r="30" spans="1:44">
      <c r="AG30" s="47"/>
      <c r="AI30" s="47"/>
      <c r="AK30" s="47"/>
    </row>
    <row r="31" spans="1:44">
      <c r="AG31" s="47"/>
      <c r="AI31" s="47"/>
      <c r="AK31" s="47"/>
      <c r="AO31" s="34"/>
      <c r="AP31" s="34"/>
    </row>
    <row r="32" spans="1:44">
      <c r="AG32" s="47"/>
      <c r="AI32" s="47"/>
      <c r="AK32" s="47"/>
      <c r="AO32" s="34"/>
      <c r="AP32" s="34"/>
    </row>
    <row r="33" spans="33:42">
      <c r="AG33" s="47"/>
      <c r="AI33" s="47"/>
      <c r="AK33" s="47"/>
      <c r="AO33" s="34"/>
      <c r="AP33" s="34"/>
    </row>
    <row r="34" spans="33:42">
      <c r="AG34" s="47"/>
      <c r="AI34" s="47"/>
      <c r="AK34" s="47"/>
      <c r="AO34" s="34"/>
      <c r="AP34" s="34"/>
    </row>
    <row r="35" spans="33:42">
      <c r="AG35" s="47"/>
      <c r="AI35" s="47"/>
      <c r="AK35" s="47"/>
      <c r="AO35" s="34"/>
      <c r="AP35" s="34"/>
    </row>
    <row r="36" spans="33:42">
      <c r="AG36" s="47"/>
      <c r="AI36" s="47"/>
      <c r="AK36" s="47"/>
      <c r="AO36" s="34"/>
      <c r="AP36" s="34"/>
    </row>
    <row r="37" spans="33:42">
      <c r="AG37" s="47"/>
      <c r="AI37" s="47"/>
      <c r="AK37" s="47"/>
      <c r="AO37" s="34"/>
      <c r="AP37" s="34"/>
    </row>
    <row r="38" spans="33:42">
      <c r="AG38" s="47"/>
      <c r="AI38" s="47"/>
      <c r="AK38" s="47"/>
      <c r="AO38" s="34"/>
      <c r="AP38" s="34"/>
    </row>
    <row r="39" spans="33:42">
      <c r="AG39" s="47"/>
      <c r="AI39" s="47"/>
      <c r="AK39" s="47"/>
      <c r="AO39" s="34"/>
      <c r="AP39" s="34"/>
    </row>
    <row r="40" spans="33:42">
      <c r="AG40" s="47"/>
      <c r="AI40" s="47"/>
      <c r="AK40" s="47"/>
      <c r="AO40" s="34"/>
      <c r="AP40" s="34"/>
    </row>
    <row r="41" spans="33:42">
      <c r="AG41" s="47"/>
      <c r="AI41" s="47"/>
      <c r="AK41" s="47"/>
      <c r="AO41" s="34"/>
      <c r="AP41" s="34"/>
    </row>
    <row r="42" spans="33:42">
      <c r="AG42" s="47"/>
      <c r="AI42" s="47"/>
      <c r="AK42" s="47"/>
      <c r="AO42" s="34"/>
      <c r="AP42" s="34"/>
    </row>
    <row r="43" spans="33:42">
      <c r="AG43" s="47"/>
      <c r="AI43" s="47"/>
      <c r="AK43" s="47"/>
      <c r="AO43" s="34"/>
      <c r="AP43" s="34"/>
    </row>
    <row r="44" spans="33:42">
      <c r="AG44" s="47"/>
      <c r="AI44" s="47"/>
      <c r="AK44" s="47"/>
      <c r="AO44" s="34"/>
      <c r="AP44" s="34"/>
    </row>
    <row r="45" spans="33:42">
      <c r="AG45" s="47"/>
      <c r="AI45" s="47"/>
      <c r="AK45" s="47"/>
      <c r="AO45" s="34"/>
      <c r="AP45" s="34"/>
    </row>
    <row r="46" spans="33:42">
      <c r="AG46" s="47"/>
      <c r="AI46" s="47"/>
      <c r="AK46" s="47"/>
      <c r="AO46" s="34"/>
      <c r="AP46" s="34"/>
    </row>
    <row r="47" spans="33:42">
      <c r="AG47" s="47"/>
      <c r="AI47" s="47"/>
      <c r="AK47" s="47"/>
      <c r="AO47" s="34"/>
      <c r="AP47" s="34"/>
    </row>
    <row r="48" spans="33:42">
      <c r="AG48" s="47"/>
      <c r="AI48" s="47"/>
      <c r="AK48" s="47"/>
      <c r="AO48" s="34"/>
      <c r="AP48" s="34"/>
    </row>
    <row r="49" spans="33:42">
      <c r="AG49" s="47"/>
      <c r="AI49" s="47"/>
      <c r="AK49" s="47"/>
      <c r="AO49" s="34"/>
      <c r="AP49" s="34"/>
    </row>
    <row r="50" spans="33:42">
      <c r="AG50" s="47"/>
      <c r="AI50" s="47"/>
      <c r="AK50" s="47"/>
      <c r="AO50" s="34"/>
      <c r="AP50" s="34"/>
    </row>
    <row r="51" spans="33:42">
      <c r="AG51" s="47"/>
      <c r="AI51" s="47"/>
      <c r="AK51" s="47"/>
      <c r="AO51" s="34"/>
      <c r="AP51" s="34"/>
    </row>
    <row r="52" spans="33:42">
      <c r="AG52" s="47"/>
      <c r="AI52" s="47"/>
      <c r="AK52" s="47"/>
      <c r="AO52" s="34"/>
      <c r="AP52" s="34"/>
    </row>
    <row r="53" spans="33:42">
      <c r="AG53" s="47"/>
      <c r="AI53" s="47"/>
      <c r="AK53" s="47"/>
      <c r="AO53" s="34"/>
      <c r="AP53" s="34"/>
    </row>
    <row r="54" spans="33:42">
      <c r="AG54" s="47"/>
      <c r="AI54" s="47"/>
      <c r="AK54" s="47"/>
      <c r="AO54" s="34"/>
      <c r="AP54" s="34"/>
    </row>
    <row r="55" spans="33:42">
      <c r="AG55" s="47"/>
      <c r="AI55" s="47"/>
      <c r="AK55" s="47"/>
      <c r="AO55" s="34"/>
      <c r="AP55" s="34"/>
    </row>
    <row r="56" spans="33:42">
      <c r="AG56" s="47"/>
      <c r="AI56" s="47"/>
      <c r="AK56" s="47"/>
      <c r="AO56" s="34"/>
      <c r="AP56" s="34"/>
    </row>
    <row r="57" spans="33:42">
      <c r="AG57" s="47"/>
      <c r="AI57" s="47"/>
      <c r="AK57" s="47"/>
      <c r="AO57" s="34"/>
      <c r="AP57" s="34"/>
    </row>
    <row r="58" spans="33:42">
      <c r="AG58" s="47"/>
      <c r="AI58" s="47"/>
      <c r="AK58" s="47"/>
      <c r="AO58" s="34"/>
      <c r="AP58" s="34"/>
    </row>
    <row r="59" spans="33:42">
      <c r="AG59" s="47"/>
      <c r="AI59" s="47"/>
      <c r="AK59" s="47"/>
      <c r="AO59" s="34"/>
      <c r="AP59" s="34"/>
    </row>
    <row r="60" spans="33:42">
      <c r="AG60" s="47"/>
      <c r="AI60" s="47"/>
      <c r="AK60" s="47"/>
      <c r="AO60" s="34"/>
      <c r="AP60" s="34"/>
    </row>
    <row r="61" spans="33:42">
      <c r="AG61" s="47"/>
      <c r="AI61" s="47"/>
      <c r="AK61" s="47"/>
      <c r="AO61" s="34"/>
      <c r="AP61" s="34"/>
    </row>
    <row r="62" spans="33:42">
      <c r="AG62" s="47"/>
      <c r="AI62" s="47"/>
      <c r="AK62" s="47"/>
      <c r="AO62" s="34"/>
      <c r="AP62" s="34"/>
    </row>
    <row r="63" spans="33:42">
      <c r="AG63" s="47"/>
      <c r="AI63" s="47"/>
      <c r="AK63" s="47"/>
      <c r="AO63" s="34"/>
      <c r="AP63" s="34"/>
    </row>
    <row r="64" spans="33:42">
      <c r="AG64" s="47"/>
      <c r="AI64" s="47"/>
      <c r="AK64" s="47"/>
      <c r="AO64" s="34"/>
      <c r="AP64" s="34"/>
    </row>
    <row r="65" spans="33:42">
      <c r="AG65" s="47"/>
      <c r="AI65" s="47"/>
      <c r="AK65" s="47"/>
      <c r="AO65" s="34"/>
      <c r="AP65" s="34"/>
    </row>
    <row r="66" spans="33:42">
      <c r="AG66" s="47"/>
      <c r="AI66" s="47"/>
      <c r="AK66" s="47"/>
      <c r="AO66" s="34"/>
      <c r="AP66" s="34"/>
    </row>
    <row r="67" spans="33:42">
      <c r="AG67" s="47"/>
      <c r="AI67" s="47"/>
      <c r="AK67" s="47"/>
      <c r="AO67" s="34"/>
      <c r="AP67" s="34"/>
    </row>
    <row r="68" spans="33:42">
      <c r="AG68" s="47"/>
      <c r="AI68" s="47"/>
      <c r="AK68" s="47"/>
      <c r="AO68" s="34"/>
      <c r="AP68" s="34"/>
    </row>
    <row r="69" spans="33:42">
      <c r="AG69" s="47"/>
      <c r="AI69" s="47"/>
      <c r="AK69" s="47"/>
      <c r="AO69" s="34"/>
      <c r="AP69" s="34"/>
    </row>
    <row r="70" spans="33:42">
      <c r="AG70" s="47"/>
      <c r="AI70" s="47"/>
      <c r="AK70" s="47"/>
      <c r="AO70" s="34"/>
      <c r="AP70" s="34"/>
    </row>
    <row r="71" spans="33:42">
      <c r="AG71" s="47"/>
      <c r="AI71" s="47"/>
      <c r="AK71" s="47"/>
      <c r="AO71" s="34"/>
      <c r="AP71" s="34"/>
    </row>
    <row r="72" spans="33:42">
      <c r="AG72" s="47"/>
      <c r="AI72" s="47"/>
      <c r="AK72" s="47"/>
      <c r="AO72" s="34"/>
      <c r="AP72" s="34"/>
    </row>
    <row r="73" spans="33:42">
      <c r="AG73" s="47"/>
      <c r="AI73" s="47"/>
      <c r="AK73" s="47"/>
      <c r="AO73" s="34"/>
      <c r="AP73" s="34"/>
    </row>
    <row r="74" spans="33:42">
      <c r="AG74" s="47"/>
      <c r="AI74" s="47"/>
      <c r="AK74" s="47"/>
      <c r="AO74" s="34"/>
      <c r="AP74" s="34"/>
    </row>
    <row r="75" spans="33:42">
      <c r="AG75" s="47"/>
      <c r="AI75" s="47"/>
      <c r="AK75" s="47"/>
      <c r="AO75" s="34"/>
      <c r="AP75" s="34"/>
    </row>
    <row r="76" spans="33:42">
      <c r="AG76" s="47"/>
      <c r="AI76" s="47"/>
      <c r="AK76" s="47"/>
      <c r="AO76" s="34"/>
      <c r="AP76" s="34"/>
    </row>
    <row r="77" spans="33:42">
      <c r="AG77" s="47"/>
      <c r="AI77" s="47"/>
      <c r="AK77" s="47"/>
      <c r="AO77" s="34"/>
      <c r="AP77" s="34"/>
    </row>
    <row r="78" spans="33:42">
      <c r="AG78" s="47"/>
      <c r="AI78" s="47"/>
      <c r="AK78" s="47"/>
      <c r="AO78" s="34"/>
      <c r="AP78" s="34"/>
    </row>
    <row r="79" spans="33:42">
      <c r="AG79" s="47"/>
      <c r="AI79" s="47"/>
      <c r="AK79" s="47"/>
      <c r="AO79" s="34"/>
      <c r="AP79" s="34"/>
    </row>
    <row r="80" spans="33:42">
      <c r="AG80" s="47"/>
      <c r="AI80" s="47"/>
      <c r="AK80" s="47"/>
      <c r="AO80" s="34"/>
      <c r="AP80" s="34"/>
    </row>
    <row r="81" spans="33:42">
      <c r="AG81" s="47"/>
      <c r="AI81" s="47"/>
      <c r="AK81" s="47"/>
      <c r="AO81" s="34"/>
      <c r="AP81" s="34"/>
    </row>
    <row r="82" spans="33:42">
      <c r="AG82" s="47"/>
      <c r="AI82" s="47"/>
      <c r="AK82" s="47"/>
      <c r="AO82" s="34"/>
      <c r="AP82" s="34"/>
    </row>
    <row r="83" spans="33:42">
      <c r="AG83" s="47"/>
      <c r="AI83" s="47"/>
      <c r="AK83" s="47"/>
      <c r="AO83" s="34"/>
      <c r="AP83" s="34"/>
    </row>
    <row r="84" spans="33:42">
      <c r="AG84" s="47"/>
      <c r="AI84" s="47"/>
      <c r="AK84" s="47"/>
      <c r="AO84" s="34"/>
      <c r="AP84" s="34"/>
    </row>
    <row r="85" spans="33:42">
      <c r="AG85" s="47"/>
      <c r="AI85" s="47"/>
      <c r="AK85" s="47"/>
      <c r="AO85" s="34"/>
      <c r="AP85" s="34"/>
    </row>
    <row r="86" spans="33:42">
      <c r="AG86" s="47"/>
      <c r="AI86" s="47"/>
      <c r="AK86" s="47"/>
      <c r="AO86" s="34"/>
      <c r="AP86" s="34"/>
    </row>
    <row r="87" spans="33:42">
      <c r="AG87" s="47"/>
      <c r="AI87" s="47"/>
      <c r="AK87" s="47"/>
      <c r="AO87" s="34"/>
      <c r="AP87" s="34"/>
    </row>
    <row r="88" spans="33:42">
      <c r="AG88" s="47"/>
      <c r="AI88" s="47"/>
      <c r="AK88" s="47"/>
      <c r="AO88" s="34"/>
      <c r="AP88" s="34"/>
    </row>
    <row r="89" spans="33:42">
      <c r="AG89" s="47"/>
      <c r="AI89" s="47"/>
      <c r="AK89" s="47"/>
      <c r="AO89" s="34"/>
      <c r="AP89" s="34"/>
    </row>
    <row r="90" spans="33:42">
      <c r="AG90" s="47"/>
      <c r="AI90" s="47"/>
      <c r="AK90" s="47"/>
      <c r="AO90" s="34"/>
      <c r="AP90" s="34"/>
    </row>
    <row r="91" spans="33:42">
      <c r="AG91" s="47"/>
      <c r="AI91" s="47"/>
      <c r="AK91" s="47"/>
      <c r="AO91" s="34"/>
      <c r="AP91" s="34"/>
    </row>
    <row r="92" spans="33:42">
      <c r="AG92" s="47"/>
      <c r="AI92" s="47"/>
      <c r="AK92" s="47"/>
      <c r="AO92" s="34"/>
      <c r="AP92" s="34"/>
    </row>
  </sheetData>
  <mergeCells count="22">
    <mergeCell ref="AI3:AJ3"/>
    <mergeCell ref="AM3:AM4"/>
    <mergeCell ref="AK3:AL3"/>
    <mergeCell ref="AE3:AF3"/>
    <mergeCell ref="A1:B1"/>
    <mergeCell ref="A3:A4"/>
    <mergeCell ref="B3:B4"/>
    <mergeCell ref="E3:F3"/>
    <mergeCell ref="C3:D3"/>
    <mergeCell ref="G3:H3"/>
    <mergeCell ref="I3:J3"/>
    <mergeCell ref="K3:L3"/>
    <mergeCell ref="M3:N3"/>
    <mergeCell ref="O3:P3"/>
    <mergeCell ref="AA3:AB3"/>
    <mergeCell ref="AC3:AD3"/>
    <mergeCell ref="AG3:AH3"/>
    <mergeCell ref="Q3:R3"/>
    <mergeCell ref="S3:T3"/>
    <mergeCell ref="U3:V3"/>
    <mergeCell ref="W3:X3"/>
    <mergeCell ref="Y3:Z3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Normal="100" zoomScalePageLayoutView="90" workbookViewId="0">
      <selection activeCell="D9" sqref="D9"/>
    </sheetView>
  </sheetViews>
  <sheetFormatPr defaultColWidth="10.875" defaultRowHeight="12.75"/>
  <cols>
    <col min="1" max="1" width="49.875" style="34" bestFit="1" customWidth="1"/>
    <col min="2" max="2" width="18.5" style="45" bestFit="1" customWidth="1"/>
    <col min="3" max="3" width="17.5" style="45" bestFit="1" customWidth="1"/>
    <col min="4" max="16384" width="10.875" style="34"/>
  </cols>
  <sheetData>
    <row r="1" spans="1:3" ht="27" customHeight="1">
      <c r="A1" s="40" t="s">
        <v>59</v>
      </c>
    </row>
    <row r="4" spans="1:3">
      <c r="A4" s="41" t="s">
        <v>35</v>
      </c>
      <c r="B4" s="58" t="s">
        <v>61</v>
      </c>
      <c r="C4" s="58" t="s">
        <v>90</v>
      </c>
    </row>
    <row r="5" spans="1:3" ht="18" customHeight="1">
      <c r="A5" s="74" t="s">
        <v>84</v>
      </c>
      <c r="B5" s="56">
        <v>0.13892438851113931</v>
      </c>
      <c r="C5" s="56">
        <v>-0.45544109573923275</v>
      </c>
    </row>
    <row r="6" spans="1:3" ht="18" customHeight="1">
      <c r="A6" s="74" t="s">
        <v>111</v>
      </c>
      <c r="B6" s="94">
        <v>0.15322859666564237</v>
      </c>
      <c r="C6" s="56">
        <v>-0.4367705582070216</v>
      </c>
    </row>
    <row r="7" spans="1:3" ht="18" customHeight="1">
      <c r="A7" s="74" t="s">
        <v>76</v>
      </c>
      <c r="B7" s="56">
        <v>0.15038395947282468</v>
      </c>
      <c r="C7" s="56">
        <v>-0.43267672180468997</v>
      </c>
    </row>
    <row r="8" spans="1:3" ht="18" customHeight="1">
      <c r="A8" s="74" t="s">
        <v>82</v>
      </c>
      <c r="B8" s="94">
        <v>0.10050451437774477</v>
      </c>
      <c r="C8" s="56">
        <v>-0.3946589820812314</v>
      </c>
    </row>
    <row r="9" spans="1:3" ht="18" customHeight="1">
      <c r="A9" s="74" t="s">
        <v>80</v>
      </c>
      <c r="B9" s="56">
        <v>0.10897143845803936</v>
      </c>
      <c r="C9" s="56">
        <v>-0.35427273156893857</v>
      </c>
    </row>
    <row r="10" spans="1:3" ht="18" customHeight="1">
      <c r="A10" s="74" t="s">
        <v>74</v>
      </c>
      <c r="B10" s="56">
        <v>0.10055148758018784</v>
      </c>
      <c r="C10" s="56">
        <v>-0.33015237720301693</v>
      </c>
    </row>
    <row r="11" spans="1:3" ht="18" customHeight="1">
      <c r="A11" s="74" t="s">
        <v>78</v>
      </c>
      <c r="B11" s="56">
        <v>0.12501763208908234</v>
      </c>
      <c r="C11" s="56">
        <v>-0.3263672010943055</v>
      </c>
    </row>
    <row r="12" spans="1:3" ht="18" customHeight="1">
      <c r="A12" s="74" t="s">
        <v>64</v>
      </c>
      <c r="B12" s="56">
        <v>8.4419952050732938E-2</v>
      </c>
      <c r="C12" s="56">
        <v>-0.25813970124136643</v>
      </c>
    </row>
    <row r="13" spans="1:3" ht="18" customHeight="1">
      <c r="A13" s="74" t="s">
        <v>70</v>
      </c>
      <c r="B13" s="94">
        <v>4.8051424076837712E-2</v>
      </c>
      <c r="C13" s="56">
        <v>-0.24913421061823793</v>
      </c>
    </row>
    <row r="14" spans="1:3" ht="18" customHeight="1">
      <c r="A14" s="36" t="s">
        <v>88</v>
      </c>
      <c r="B14" s="94">
        <v>5.0832647191547897E-2</v>
      </c>
      <c r="C14" s="56">
        <v>-0.22297809811162417</v>
      </c>
    </row>
    <row r="15" spans="1:3" ht="18" customHeight="1">
      <c r="A15" s="74" t="s">
        <v>68</v>
      </c>
      <c r="B15" s="56">
        <v>-1.1676264021521332E-2</v>
      </c>
      <c r="C15" s="56">
        <v>-0.19299855851960535</v>
      </c>
    </row>
    <row r="16" spans="1:3" ht="18" customHeight="1">
      <c r="A16" s="74" t="s">
        <v>66</v>
      </c>
      <c r="B16" s="56">
        <v>2.6448871004050467E-2</v>
      </c>
      <c r="C16" s="56">
        <v>-0.12217345377338273</v>
      </c>
    </row>
    <row r="17" spans="1:4" ht="18" customHeight="1">
      <c r="A17" s="74" t="s">
        <v>72</v>
      </c>
      <c r="B17" s="56">
        <v>2.54985213034995E-2</v>
      </c>
      <c r="C17" s="56">
        <v>-6.4081129220000199E-2</v>
      </c>
    </row>
    <row r="18" spans="1:4" ht="18" customHeight="1">
      <c r="A18" s="74" t="s">
        <v>86</v>
      </c>
      <c r="B18" s="57">
        <v>4.87970179600139E-3</v>
      </c>
      <c r="C18" s="56">
        <v>1.8679965959809142E-3</v>
      </c>
    </row>
    <row r="20" spans="1:4" ht="14.25">
      <c r="D20" s="48"/>
    </row>
  </sheetData>
  <autoFilter ref="A4:C17">
    <sortState ref="A5:C18">
      <sortCondition ref="C4:C17"/>
    </sortState>
  </autoFilter>
  <sortState ref="A19:C20">
    <sortCondition ref="C19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rightToLeft="1" zoomScale="77" zoomScaleNormal="77" workbookViewId="0">
      <selection activeCell="A20" sqref="A20"/>
    </sheetView>
  </sheetViews>
  <sheetFormatPr defaultColWidth="8.875" defaultRowHeight="14.25"/>
  <cols>
    <col min="1" max="1" width="48.5" bestFit="1" customWidth="1"/>
    <col min="2" max="2" width="13.875" bestFit="1" customWidth="1"/>
    <col min="3" max="3" width="12.875" bestFit="1" customWidth="1"/>
  </cols>
  <sheetData>
    <row r="1" spans="1:3" ht="22.5">
      <c r="A1" s="59" t="s">
        <v>89</v>
      </c>
      <c r="B1" s="45"/>
      <c r="C1" s="45"/>
    </row>
    <row r="2" spans="1:3">
      <c r="A2" s="34"/>
      <c r="B2" s="45"/>
      <c r="C2" s="45"/>
    </row>
    <row r="3" spans="1:3">
      <c r="A3" s="100"/>
      <c r="B3" s="101"/>
      <c r="C3" s="101"/>
    </row>
    <row r="4" spans="1:3">
      <c r="A4" s="36" t="s">
        <v>31</v>
      </c>
      <c r="B4" s="103" t="s">
        <v>108</v>
      </c>
      <c r="C4" s="103" t="s">
        <v>109</v>
      </c>
    </row>
    <row r="5" spans="1:3">
      <c r="A5" s="76" t="s">
        <v>91</v>
      </c>
      <c r="B5" s="104">
        <v>0.13892438851113931</v>
      </c>
      <c r="C5" s="104">
        <v>-0.45544109573923275</v>
      </c>
    </row>
    <row r="6" spans="1:3">
      <c r="A6" s="76" t="s">
        <v>85</v>
      </c>
      <c r="B6" s="104">
        <v>0.15322859666564237</v>
      </c>
      <c r="C6" s="104">
        <v>-0.4367705582070216</v>
      </c>
    </row>
    <row r="7" spans="1:3">
      <c r="A7" s="76" t="s">
        <v>77</v>
      </c>
      <c r="B7" s="104">
        <v>0.15038395947282468</v>
      </c>
      <c r="C7" s="104">
        <v>-0.43267672180468997</v>
      </c>
    </row>
    <row r="8" spans="1:3">
      <c r="A8" s="76" t="s">
        <v>83</v>
      </c>
      <c r="B8" s="104">
        <v>0.10050451437774477</v>
      </c>
      <c r="C8" s="104">
        <v>-0.3946589820812314</v>
      </c>
    </row>
    <row r="9" spans="1:3">
      <c r="A9" s="76" t="s">
        <v>81</v>
      </c>
      <c r="B9" s="104">
        <v>0.10897143845803936</v>
      </c>
      <c r="C9" s="104">
        <v>-0.35427273156893857</v>
      </c>
    </row>
    <row r="10" spans="1:3">
      <c r="A10" s="76" t="s">
        <v>75</v>
      </c>
      <c r="B10" s="104">
        <v>0.10055148758018784</v>
      </c>
      <c r="C10" s="104">
        <v>-0.33015237720301693</v>
      </c>
    </row>
    <row r="11" spans="1:3">
      <c r="A11" s="76" t="s">
        <v>79</v>
      </c>
      <c r="B11" s="104">
        <v>0.12501763208908234</v>
      </c>
      <c r="C11" s="104">
        <v>-0.3263672010943055</v>
      </c>
    </row>
    <row r="12" spans="1:3">
      <c r="A12" s="76" t="s">
        <v>65</v>
      </c>
      <c r="B12" s="104">
        <v>8.4419952050732938E-2</v>
      </c>
      <c r="C12" s="104">
        <v>-0.25813970124136643</v>
      </c>
    </row>
    <row r="13" spans="1:3">
      <c r="A13" s="76" t="s">
        <v>71</v>
      </c>
      <c r="B13" s="104">
        <v>4.8051424076837712E-2</v>
      </c>
      <c r="C13" s="104">
        <v>-0.24913421061823793</v>
      </c>
    </row>
    <row r="14" spans="1:3">
      <c r="A14" s="46" t="s">
        <v>89</v>
      </c>
      <c r="B14" s="104">
        <v>5.0832647191547897E-2</v>
      </c>
      <c r="C14" s="104">
        <v>-0.22297809811162417</v>
      </c>
    </row>
    <row r="15" spans="1:3">
      <c r="A15" s="76" t="s">
        <v>69</v>
      </c>
      <c r="B15" s="104">
        <v>-1.1676264021521332E-2</v>
      </c>
      <c r="C15" s="104">
        <v>-0.19299855851960535</v>
      </c>
    </row>
    <row r="16" spans="1:3">
      <c r="A16" s="76" t="s">
        <v>67</v>
      </c>
      <c r="B16" s="104">
        <v>2.6448871004050467E-2</v>
      </c>
      <c r="C16" s="104">
        <v>-0.12217345377338273</v>
      </c>
    </row>
    <row r="17" spans="1:3">
      <c r="A17" s="76" t="s">
        <v>73</v>
      </c>
      <c r="B17" s="104">
        <v>2.54985213034995E-2</v>
      </c>
      <c r="C17" s="104">
        <v>-6.4081129220000199E-2</v>
      </c>
    </row>
    <row r="18" spans="1:3">
      <c r="A18" s="76" t="s">
        <v>87</v>
      </c>
      <c r="B18" s="104">
        <v>4.87970179600139E-3</v>
      </c>
      <c r="C18" s="104">
        <v>1.8679965959809142E-3</v>
      </c>
    </row>
    <row r="19" spans="1:3">
      <c r="A19" s="100"/>
      <c r="B19" s="101"/>
      <c r="C19" s="101"/>
    </row>
    <row r="20" spans="1:3">
      <c r="A20" s="100"/>
      <c r="B20" s="101"/>
      <c r="C20" s="101"/>
    </row>
    <row r="21" spans="1:3">
      <c r="A21" s="102"/>
      <c r="B21" s="102"/>
      <c r="C21" s="102"/>
    </row>
    <row r="22" spans="1:3">
      <c r="A22" s="102"/>
      <c r="B22" s="102"/>
      <c r="C22" s="102"/>
    </row>
  </sheetData>
  <autoFilter ref="A4:C18">
    <sortState ref="A5:C18">
      <sortCondition ref="C4:C18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IPI</vt:lpstr>
      <vt:lpstr>الرقم القياسي للإنتاج الصناعي</vt:lpstr>
      <vt:lpstr>Manufacturing production Index</vt:lpstr>
      <vt:lpstr>Manufacturing production Graph</vt:lpstr>
      <vt:lpstr>انتاج الصناعة التحويلية Gra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Tuqa Jassim Almubarak</dc:creator>
  <cp:lastModifiedBy>Tuqa AlMubarak</cp:lastModifiedBy>
  <dcterms:created xsi:type="dcterms:W3CDTF">2020-02-27T11:13:54Z</dcterms:created>
  <dcterms:modified xsi:type="dcterms:W3CDTF">2020-08-01T17:26:59Z</dcterms:modified>
</cp:coreProperties>
</file>