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1.xml" ContentType="application/vnd.openxmlformats-officedocument.themeOverrid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+xml"/>
  <Override PartName="/xl/charts/chart4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drawings/drawing8.xml" ContentType="application/vnd.openxmlformats-officedocument.drawing+xml"/>
  <Override PartName="/xl/charts/chart7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9.xml" ContentType="application/vnd.openxmlformats-officedocument.drawing+xml"/>
  <Override PartName="/xl/charts/chart8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10.xml" ContentType="application/vnd.openxmlformats-officedocument.drawing+xml"/>
  <Override PartName="/xl/charts/chart9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0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4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24.xml" ContentType="application/vnd.openxmlformats-officedocument.drawing+xml"/>
  <Override PartName="/xl/charts/chart25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drawings/drawing25.xml" ContentType="application/vnd.openxmlformats-officedocument.drawing+xml"/>
  <Override PartName="/xl/charts/chart26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drawings/drawing26.xml" ContentType="application/vnd.openxmlformats-officedocument.drawing+xml"/>
  <Override PartName="/xl/charts/chart27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drawings/drawing27.xml" ContentType="application/vnd.openxmlformats-officedocument.drawing+xml"/>
  <Override PartName="/xl/charts/chart28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28.xml" ContentType="application/vnd.openxmlformats-officedocument.drawing+xml"/>
  <Override PartName="/xl/charts/chart29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9.xml" ContentType="application/vnd.openxmlformats-officedocument.drawing+xml"/>
  <Override PartName="/xl/charts/chart30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30.xml" ContentType="application/vnd.openxmlformats-officedocument.drawing+xml"/>
  <Override PartName="/xl/charts/chart31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C:\Users\User\Desktop\الموقع الخاص بالهيئه\2018\إحصاءات السياحه\مجلد جديد\"/>
    </mc:Choice>
  </mc:AlternateContent>
  <xr:revisionPtr revIDLastSave="0" documentId="13_ncr:1_{B7A8202B-876E-4556-ADAB-1B3A03B18F2F}" xr6:coauthVersionLast="40" xr6:coauthVersionMax="40" xr10:uidLastSave="{00000000-0000-0000-0000-000000000000}"/>
  <bookViews>
    <workbookView xWindow="-120" yWindow="-120" windowWidth="29040" windowHeight="15840" firstSheet="22" activeTab="30" xr2:uid="{00000000-000D-0000-FFFF-FFFF00000000}"/>
  </bookViews>
  <sheets>
    <sheet name="الفهرس" sheetId="68" r:id="rId1"/>
    <sheet name="جدول رقم 1" sheetId="1" r:id="rId2"/>
    <sheet name="جدول رقم 2" sheetId="2" r:id="rId3"/>
    <sheet name="جدول رقم 3" sheetId="3" r:id="rId4"/>
    <sheet name="جدول رقم 4" sheetId="4" r:id="rId5"/>
    <sheet name="جدول رقم 5" sheetId="5" r:id="rId6"/>
    <sheet name="جدول رقم 6" sheetId="50" r:id="rId7"/>
    <sheet name="جدول رقم 7" sheetId="51" r:id="rId8"/>
    <sheet name="جدول رقم 8" sheetId="70" r:id="rId9"/>
    <sheet name="جدول رقم  9" sheetId="71" r:id="rId10"/>
    <sheet name="جدول رقم 10" sheetId="6" r:id="rId11"/>
    <sheet name="جدول رقم 11" sheetId="8" r:id="rId12"/>
    <sheet name="جدول رقم 12" sheetId="7" r:id="rId13"/>
    <sheet name="جدول رقم 13" sheetId="9" r:id="rId14"/>
    <sheet name="جدول رقم 14" sheetId="10" r:id="rId15"/>
    <sheet name="جدول رقم 15" sheetId="11" r:id="rId16"/>
    <sheet name="جدول رقم 16" sheetId="12" r:id="rId17"/>
    <sheet name="جدول رقم 17" sheetId="53" r:id="rId18"/>
    <sheet name="جدول  رقم 18" sheetId="32" r:id="rId19"/>
    <sheet name="جدول رقم 19" sheetId="31" r:id="rId20"/>
    <sheet name="جدول رقم 20" sheetId="33" r:id="rId21"/>
    <sheet name="جدول رقم 21" sheetId="54" r:id="rId22"/>
    <sheet name="جدول رقم 22" sheetId="58" r:id="rId23"/>
    <sheet name="جدول رقم 23" sheetId="35" r:id="rId24"/>
    <sheet name="جدول رقم 24" sheetId="43" r:id="rId25"/>
    <sheet name="جدول رقم 25" sheetId="44" r:id="rId26"/>
    <sheet name="جدول رقم 26" sheetId="45" r:id="rId27"/>
    <sheet name="جدول رقم  27" sheetId="46" r:id="rId28"/>
    <sheet name="جدول رقم 28" sheetId="48" r:id="rId29"/>
    <sheet name="جدول رقم 29" sheetId="36" r:id="rId30"/>
    <sheet name="جدول رقم 30" sheetId="55" r:id="rId31"/>
    <sheet name="شكل 1" sheetId="13" r:id="rId32"/>
    <sheet name="شكل 2" sheetId="14" r:id="rId33"/>
    <sheet name="شكل 3" sheetId="15" r:id="rId34"/>
    <sheet name="شكل 4" sheetId="16" r:id="rId35"/>
    <sheet name="شكل 5 " sheetId="66" r:id="rId36"/>
    <sheet name="شكل 6" sheetId="19" r:id="rId37"/>
    <sheet name="شكل 7" sheetId="20" r:id="rId38"/>
    <sheet name="شكل 8" sheetId="21" r:id="rId39"/>
    <sheet name="شكل 9و10" sheetId="69" r:id="rId40"/>
    <sheet name="شكل 11" sheetId="22" r:id="rId41"/>
    <sheet name="شكل 12" sheetId="67" r:id="rId42"/>
    <sheet name="شكل 13" sheetId="24" r:id="rId43"/>
    <sheet name="شكل 14" sheetId="25" r:id="rId44"/>
    <sheet name="شكل 15 " sheetId="26" r:id="rId45"/>
    <sheet name="شكل 16" sheetId="27" r:id="rId46"/>
    <sheet name="شكل 17" sheetId="28" r:id="rId47"/>
    <sheet name="شكل 18" sheetId="29" r:id="rId48"/>
    <sheet name="شكل19" sheetId="38" r:id="rId49"/>
    <sheet name="شكل 20" sheetId="39" r:id="rId50"/>
    <sheet name="شكل 21" sheetId="40" r:id="rId51"/>
    <sheet name="شكل 22" sheetId="56" r:id="rId52"/>
    <sheet name="شكل 23,24" sheetId="37" r:id="rId53"/>
    <sheet name="شكل 25" sheetId="60" r:id="rId54"/>
    <sheet name="شكل 26" sheetId="61" r:id="rId55"/>
    <sheet name="شكل 27" sheetId="62" r:id="rId56"/>
    <sheet name="شكل 28" sheetId="63" r:id="rId57"/>
    <sheet name="شكل 29" sheetId="64" r:id="rId58"/>
    <sheet name="شكل 30" sheetId="30" r:id="rId59"/>
    <sheet name="شكل31" sheetId="59" r:id="rId60"/>
  </sheets>
  <externalReferences>
    <externalReference r:id="rId61"/>
    <externalReference r:id="rId62"/>
    <externalReference r:id="rId63"/>
  </externalReferenc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6" i="25" l="1"/>
  <c r="C16" i="25"/>
  <c r="E16" i="25" s="1"/>
  <c r="D15" i="25"/>
  <c r="C15" i="25"/>
  <c r="D14" i="25"/>
  <c r="C14" i="25"/>
  <c r="E14" i="25" s="1"/>
  <c r="D13" i="25"/>
  <c r="C13" i="25"/>
  <c r="D12" i="25"/>
  <c r="C12" i="25"/>
  <c r="E12" i="25" s="1"/>
  <c r="D11" i="25"/>
  <c r="C11" i="25"/>
  <c r="D10" i="25"/>
  <c r="C10" i="25"/>
  <c r="E10" i="25" s="1"/>
  <c r="D9" i="25"/>
  <c r="C9" i="25"/>
  <c r="E9" i="25" s="1"/>
  <c r="D8" i="25"/>
  <c r="C8" i="25"/>
  <c r="E8" i="25" s="1"/>
  <c r="D7" i="25"/>
  <c r="C7" i="25"/>
  <c r="D6" i="25"/>
  <c r="C6" i="25"/>
  <c r="E7" i="25" l="1"/>
  <c r="E15" i="25"/>
  <c r="D17" i="25"/>
  <c r="E6" i="25"/>
  <c r="E11" i="25"/>
  <c r="E13" i="25"/>
  <c r="C17" i="25"/>
  <c r="E17" i="25" s="1"/>
  <c r="G19" i="70"/>
  <c r="F19" i="70"/>
  <c r="E19" i="70"/>
  <c r="D19" i="70"/>
  <c r="C19" i="70"/>
  <c r="H18" i="70"/>
  <c r="H17" i="70"/>
  <c r="H16" i="70"/>
  <c r="H15" i="70"/>
  <c r="H14" i="70"/>
  <c r="H13" i="70"/>
  <c r="H12" i="70"/>
  <c r="H11" i="70"/>
  <c r="H10" i="70"/>
  <c r="H9" i="70"/>
  <c r="H8" i="70"/>
  <c r="H19" i="70" l="1"/>
  <c r="C7" i="50"/>
  <c r="D7" i="50"/>
  <c r="E7" i="50"/>
  <c r="F7" i="50"/>
  <c r="F8" i="50"/>
  <c r="C9" i="50"/>
  <c r="D9" i="50"/>
  <c r="E9" i="50"/>
  <c r="F9" i="50"/>
  <c r="C10" i="50"/>
  <c r="D10" i="50"/>
  <c r="F11" i="50"/>
  <c r="C12" i="50"/>
  <c r="D12" i="50"/>
  <c r="E12" i="50"/>
  <c r="F12" i="50"/>
  <c r="C13" i="50"/>
  <c r="D13" i="50"/>
  <c r="E13" i="50"/>
  <c r="F13" i="50"/>
  <c r="C14" i="50"/>
  <c r="D14" i="50"/>
  <c r="C15" i="50"/>
  <c r="D15" i="50"/>
  <c r="E15" i="50"/>
  <c r="C16" i="50"/>
  <c r="D16" i="50"/>
  <c r="E16" i="50"/>
  <c r="D6" i="50"/>
  <c r="E6" i="50"/>
  <c r="F6" i="50"/>
  <c r="C6" i="50"/>
  <c r="D10" i="64" l="1"/>
  <c r="C6" i="30" l="1"/>
  <c r="D6" i="30"/>
  <c r="C7" i="30"/>
  <c r="D7" i="30"/>
  <c r="C8" i="30"/>
  <c r="D8" i="30"/>
  <c r="C9" i="30"/>
  <c r="D9" i="30"/>
  <c r="C10" i="30"/>
  <c r="D10" i="30"/>
  <c r="C11" i="30"/>
  <c r="D11" i="30"/>
  <c r="C12" i="30"/>
  <c r="D12" i="30"/>
  <c r="C13" i="30"/>
  <c r="D13" i="30"/>
  <c r="C14" i="30"/>
  <c r="D14" i="30"/>
  <c r="C15" i="30"/>
  <c r="D15" i="30"/>
  <c r="C16" i="30"/>
  <c r="D16" i="30"/>
  <c r="C17" i="30"/>
  <c r="D17" i="30"/>
  <c r="C18" i="30"/>
  <c r="D18" i="30"/>
  <c r="C19" i="30"/>
  <c r="D19" i="30"/>
  <c r="D5" i="30"/>
  <c r="C5" i="30"/>
  <c r="D7" i="64"/>
  <c r="E7" i="64"/>
  <c r="D8" i="64"/>
  <c r="E8" i="64"/>
  <c r="D9" i="64"/>
  <c r="E9" i="64"/>
  <c r="E10" i="64"/>
  <c r="D11" i="64"/>
  <c r="E11" i="64"/>
  <c r="D12" i="64"/>
  <c r="E12" i="64"/>
  <c r="D13" i="64"/>
  <c r="E13" i="64"/>
  <c r="D14" i="64"/>
  <c r="E14" i="64"/>
  <c r="D15" i="64"/>
  <c r="E15" i="64"/>
  <c r="D16" i="64"/>
  <c r="E16" i="64"/>
  <c r="E6" i="64"/>
  <c r="D6" i="64"/>
  <c r="D8" i="63"/>
  <c r="E8" i="63"/>
  <c r="F8" i="63"/>
  <c r="D9" i="63"/>
  <c r="E9" i="63"/>
  <c r="F9" i="63"/>
  <c r="D10" i="63"/>
  <c r="E10" i="63"/>
  <c r="F10" i="63"/>
  <c r="D11" i="63"/>
  <c r="E11" i="63"/>
  <c r="F11" i="63"/>
  <c r="D12" i="63"/>
  <c r="E12" i="63"/>
  <c r="F12" i="63"/>
  <c r="D13" i="63"/>
  <c r="E13" i="63"/>
  <c r="F13" i="63"/>
  <c r="D14" i="63"/>
  <c r="E14" i="63"/>
  <c r="F14" i="63"/>
  <c r="D15" i="63"/>
  <c r="E15" i="63"/>
  <c r="F15" i="63"/>
  <c r="D16" i="63"/>
  <c r="E16" i="63"/>
  <c r="F16" i="63"/>
  <c r="D17" i="63"/>
  <c r="E17" i="63"/>
  <c r="F17" i="63"/>
  <c r="E7" i="63"/>
  <c r="F7" i="63"/>
  <c r="D7" i="63"/>
  <c r="D7" i="62"/>
  <c r="E7" i="62"/>
  <c r="D8" i="62"/>
  <c r="E8" i="62"/>
  <c r="D9" i="62"/>
  <c r="E9" i="62"/>
  <c r="D10" i="62"/>
  <c r="E10" i="62"/>
  <c r="D11" i="62"/>
  <c r="E11" i="62"/>
  <c r="D12" i="62"/>
  <c r="E12" i="62"/>
  <c r="D13" i="62"/>
  <c r="E13" i="62"/>
  <c r="D14" i="62"/>
  <c r="E14" i="62"/>
  <c r="D15" i="62"/>
  <c r="E15" i="62"/>
  <c r="D16" i="62"/>
  <c r="E16" i="62"/>
  <c r="E6" i="62"/>
  <c r="D6" i="62"/>
  <c r="D6" i="61"/>
  <c r="E6" i="61"/>
  <c r="D7" i="61"/>
  <c r="E7" i="61"/>
  <c r="D8" i="61"/>
  <c r="E8" i="61"/>
  <c r="D9" i="61"/>
  <c r="E9" i="61"/>
  <c r="D10" i="61"/>
  <c r="E10" i="61"/>
  <c r="D11" i="61"/>
  <c r="E11" i="61"/>
  <c r="D12" i="61"/>
  <c r="E12" i="61"/>
  <c r="D13" i="61"/>
  <c r="E13" i="61"/>
  <c r="D14" i="61"/>
  <c r="E14" i="61"/>
  <c r="D15" i="61"/>
  <c r="E15" i="61"/>
  <c r="E5" i="61"/>
  <c r="D5" i="61"/>
  <c r="C5" i="60"/>
  <c r="D5" i="60"/>
  <c r="C6" i="60"/>
  <c r="D6" i="60"/>
  <c r="C7" i="60"/>
  <c r="D7" i="60"/>
  <c r="C8" i="60"/>
  <c r="D8" i="60"/>
  <c r="C9" i="60"/>
  <c r="D9" i="60"/>
  <c r="C10" i="60"/>
  <c r="D10" i="60"/>
  <c r="C11" i="60"/>
  <c r="D11" i="60"/>
  <c r="C12" i="60"/>
  <c r="D12" i="60"/>
  <c r="C13" i="60"/>
  <c r="D13" i="60"/>
  <c r="C14" i="60"/>
  <c r="D14" i="60"/>
  <c r="D4" i="60"/>
  <c r="C4" i="60"/>
  <c r="C7" i="39" l="1"/>
  <c r="D7" i="39"/>
  <c r="E7" i="39"/>
  <c r="F7" i="39"/>
  <c r="G7" i="39"/>
  <c r="H7" i="39"/>
  <c r="I7" i="39"/>
  <c r="J7" i="39"/>
  <c r="K7" i="39"/>
  <c r="L7" i="39"/>
  <c r="M7" i="39"/>
  <c r="N7" i="39"/>
  <c r="O7" i="39"/>
  <c r="C8" i="39"/>
  <c r="D8" i="39"/>
  <c r="E8" i="39"/>
  <c r="F8" i="39"/>
  <c r="G8" i="39"/>
  <c r="H8" i="39"/>
  <c r="I8" i="39"/>
  <c r="J8" i="39"/>
  <c r="K8" i="39"/>
  <c r="L8" i="39"/>
  <c r="M8" i="39"/>
  <c r="N8" i="39"/>
  <c r="O8" i="39"/>
  <c r="D6" i="39"/>
  <c r="E6" i="39"/>
  <c r="F6" i="39"/>
  <c r="G6" i="39"/>
  <c r="H6" i="39"/>
  <c r="I6" i="39"/>
  <c r="J6" i="39"/>
  <c r="K6" i="39"/>
  <c r="L6" i="39"/>
  <c r="M6" i="39"/>
  <c r="N6" i="39"/>
  <c r="O6" i="39"/>
  <c r="C6" i="39"/>
  <c r="C7" i="38"/>
  <c r="D7" i="38"/>
  <c r="E7" i="38"/>
  <c r="F7" i="38"/>
  <c r="G7" i="38"/>
  <c r="H7" i="38"/>
  <c r="I7" i="38"/>
  <c r="J7" i="38"/>
  <c r="K7" i="38"/>
  <c r="L7" i="38"/>
  <c r="M7" i="38"/>
  <c r="N7" i="38"/>
  <c r="O7" i="38"/>
  <c r="C8" i="38"/>
  <c r="D8" i="38"/>
  <c r="E8" i="38"/>
  <c r="F8" i="38"/>
  <c r="G8" i="38"/>
  <c r="H8" i="38"/>
  <c r="I8" i="38"/>
  <c r="J8" i="38"/>
  <c r="K8" i="38"/>
  <c r="L8" i="38"/>
  <c r="M8" i="38"/>
  <c r="N8" i="38"/>
  <c r="O8" i="38"/>
  <c r="D6" i="38"/>
  <c r="E6" i="38"/>
  <c r="F6" i="38"/>
  <c r="G6" i="38"/>
  <c r="H6" i="38"/>
  <c r="I6" i="38"/>
  <c r="J6" i="38"/>
  <c r="K6" i="38"/>
  <c r="L6" i="38"/>
  <c r="M6" i="38"/>
  <c r="N6" i="38"/>
  <c r="O6" i="38"/>
  <c r="C6" i="38"/>
  <c r="C7" i="56" l="1"/>
  <c r="D7" i="56"/>
  <c r="E7" i="56"/>
  <c r="F7" i="56"/>
  <c r="G7" i="56"/>
  <c r="H7" i="56"/>
  <c r="I7" i="56"/>
  <c r="J7" i="56"/>
  <c r="K7" i="56"/>
  <c r="L7" i="56"/>
  <c r="M7" i="56"/>
  <c r="N7" i="56"/>
  <c r="O7" i="56"/>
  <c r="C8" i="56"/>
  <c r="D8" i="56"/>
  <c r="E8" i="56"/>
  <c r="F8" i="56"/>
  <c r="G8" i="56"/>
  <c r="H8" i="56"/>
  <c r="I8" i="56"/>
  <c r="J8" i="56"/>
  <c r="K8" i="56"/>
  <c r="L8" i="56"/>
  <c r="M8" i="56"/>
  <c r="N8" i="56"/>
  <c r="O8" i="56"/>
  <c r="D6" i="56"/>
  <c r="E6" i="56"/>
  <c r="F6" i="56"/>
  <c r="G6" i="56"/>
  <c r="H6" i="56"/>
  <c r="I6" i="56"/>
  <c r="J6" i="56"/>
  <c r="K6" i="56"/>
  <c r="L6" i="56"/>
  <c r="M6" i="56"/>
  <c r="N6" i="56"/>
  <c r="O6" i="56"/>
  <c r="C6" i="56"/>
  <c r="C8" i="40"/>
  <c r="D8" i="40"/>
  <c r="E8" i="40"/>
  <c r="F8" i="40"/>
  <c r="G8" i="40"/>
  <c r="H8" i="40"/>
  <c r="I8" i="40"/>
  <c r="J8" i="40"/>
  <c r="K8" i="40"/>
  <c r="L8" i="40"/>
  <c r="M8" i="40"/>
  <c r="N8" i="40"/>
  <c r="O8" i="40"/>
  <c r="C9" i="40"/>
  <c r="D9" i="40"/>
  <c r="E9" i="40"/>
  <c r="F9" i="40"/>
  <c r="G9" i="40"/>
  <c r="H9" i="40"/>
  <c r="I9" i="40"/>
  <c r="J9" i="40"/>
  <c r="K9" i="40"/>
  <c r="L9" i="40"/>
  <c r="M9" i="40"/>
  <c r="N9" i="40"/>
  <c r="O9" i="40"/>
  <c r="D7" i="40"/>
  <c r="E7" i="40"/>
  <c r="F7" i="40"/>
  <c r="G7" i="40"/>
  <c r="H7" i="40"/>
  <c r="I7" i="40"/>
  <c r="J7" i="40"/>
  <c r="K7" i="40"/>
  <c r="L7" i="40"/>
  <c r="M7" i="40"/>
  <c r="N7" i="40"/>
  <c r="O7" i="40"/>
  <c r="C7" i="40"/>
  <c r="C7" i="29" l="1"/>
  <c r="D7" i="29"/>
  <c r="E7" i="29"/>
  <c r="F7" i="29"/>
  <c r="C8" i="29"/>
  <c r="D8" i="29"/>
  <c r="E8" i="29"/>
  <c r="F8" i="29"/>
  <c r="C9" i="29"/>
  <c r="D9" i="29"/>
  <c r="E9" i="29"/>
  <c r="F9" i="29"/>
  <c r="C10" i="29"/>
  <c r="D10" i="29"/>
  <c r="E10" i="29"/>
  <c r="F10" i="29"/>
  <c r="C11" i="29"/>
  <c r="D11" i="29"/>
  <c r="E11" i="29"/>
  <c r="F11" i="29"/>
  <c r="C12" i="29"/>
  <c r="D12" i="29"/>
  <c r="E12" i="29"/>
  <c r="F12" i="29"/>
  <c r="C13" i="29"/>
  <c r="D13" i="29"/>
  <c r="E13" i="29"/>
  <c r="F13" i="29"/>
  <c r="C14" i="29"/>
  <c r="D14" i="29"/>
  <c r="E14" i="29"/>
  <c r="F14" i="29"/>
  <c r="C15" i="29"/>
  <c r="D15" i="29"/>
  <c r="E15" i="29"/>
  <c r="F15" i="29"/>
  <c r="C16" i="29"/>
  <c r="D16" i="29"/>
  <c r="E16" i="29"/>
  <c r="F16" i="29"/>
  <c r="D6" i="29"/>
  <c r="E6" i="29"/>
  <c r="F6" i="29"/>
  <c r="C6" i="29"/>
  <c r="C7" i="27"/>
  <c r="D7" i="27"/>
  <c r="E7" i="27"/>
  <c r="F7" i="27"/>
  <c r="C8" i="27"/>
  <c r="D8" i="27"/>
  <c r="E8" i="27"/>
  <c r="F8" i="27"/>
  <c r="C9" i="27"/>
  <c r="D9" i="27"/>
  <c r="E9" i="27"/>
  <c r="F9" i="27"/>
  <c r="C10" i="27"/>
  <c r="D10" i="27"/>
  <c r="E10" i="27"/>
  <c r="F10" i="27"/>
  <c r="C11" i="27"/>
  <c r="D11" i="27"/>
  <c r="E11" i="27"/>
  <c r="F11" i="27"/>
  <c r="C12" i="27"/>
  <c r="D12" i="27"/>
  <c r="E12" i="27"/>
  <c r="F12" i="27"/>
  <c r="C13" i="27"/>
  <c r="D13" i="27"/>
  <c r="E13" i="27"/>
  <c r="F13" i="27"/>
  <c r="C14" i="27"/>
  <c r="D14" i="27"/>
  <c r="E14" i="27"/>
  <c r="F14" i="27"/>
  <c r="C15" i="27"/>
  <c r="D15" i="27"/>
  <c r="E15" i="27"/>
  <c r="F15" i="27"/>
  <c r="C16" i="27"/>
  <c r="D16" i="27"/>
  <c r="E16" i="27"/>
  <c r="F16" i="27"/>
  <c r="D6" i="27"/>
  <c r="E6" i="27"/>
  <c r="F6" i="27"/>
  <c r="C6" i="27"/>
  <c r="E16" i="12"/>
  <c r="F17" i="27" l="1"/>
  <c r="C17" i="29"/>
  <c r="C5" i="21"/>
  <c r="C6" i="21"/>
  <c r="C7" i="21"/>
  <c r="C8" i="21"/>
  <c r="C9" i="21"/>
  <c r="C10" i="21"/>
  <c r="C11" i="21"/>
  <c r="C12" i="21"/>
  <c r="C13" i="21"/>
  <c r="C14" i="21"/>
  <c r="C4" i="21"/>
  <c r="C6" i="20"/>
  <c r="C7" i="20"/>
  <c r="C8" i="20"/>
  <c r="C9" i="20"/>
  <c r="C10" i="20"/>
  <c r="C11" i="20"/>
  <c r="C12" i="20"/>
  <c r="C13" i="20"/>
  <c r="C14" i="20"/>
  <c r="C15" i="20"/>
  <c r="C5" i="20"/>
  <c r="B6" i="20"/>
  <c r="B7" i="20"/>
  <c r="B8" i="20"/>
  <c r="B9" i="20"/>
  <c r="B10" i="20"/>
  <c r="B11" i="20"/>
  <c r="B12" i="20"/>
  <c r="B13" i="20"/>
  <c r="B14" i="20"/>
  <c r="B15" i="20"/>
  <c r="B5" i="20"/>
  <c r="C6" i="66"/>
  <c r="D6" i="66"/>
  <c r="E6" i="66"/>
  <c r="F6" i="66"/>
  <c r="C7" i="66"/>
  <c r="D7" i="66"/>
  <c r="E7" i="66"/>
  <c r="F7" i="66"/>
  <c r="C8" i="66"/>
  <c r="D8" i="66"/>
  <c r="E8" i="66"/>
  <c r="F8" i="66"/>
  <c r="C9" i="66"/>
  <c r="D9" i="66"/>
  <c r="E9" i="66"/>
  <c r="F9" i="66"/>
  <c r="C10" i="66"/>
  <c r="D10" i="66"/>
  <c r="E10" i="66"/>
  <c r="F10" i="66"/>
  <c r="C11" i="66"/>
  <c r="D11" i="66"/>
  <c r="E11" i="66"/>
  <c r="F11" i="66"/>
  <c r="C12" i="66"/>
  <c r="D12" i="66"/>
  <c r="E12" i="66"/>
  <c r="F12" i="66"/>
  <c r="C13" i="66"/>
  <c r="D13" i="66"/>
  <c r="E13" i="66"/>
  <c r="F13" i="66"/>
  <c r="C14" i="66"/>
  <c r="D14" i="66"/>
  <c r="E14" i="66"/>
  <c r="F14" i="66"/>
  <c r="C15" i="66"/>
  <c r="D15" i="66"/>
  <c r="E15" i="66"/>
  <c r="F15" i="66"/>
  <c r="D5" i="66"/>
  <c r="E5" i="66"/>
  <c r="F5" i="66"/>
  <c r="C5" i="66"/>
  <c r="D17" i="67" l="1"/>
  <c r="E17" i="67"/>
  <c r="E6" i="9"/>
  <c r="E8" i="12" l="1"/>
  <c r="G11" i="58" l="1"/>
  <c r="F11" i="58"/>
  <c r="D11" i="58"/>
  <c r="C11" i="58"/>
  <c r="H11" i="58" l="1"/>
  <c r="E11" i="58"/>
  <c r="C16" i="66" l="1"/>
  <c r="D16" i="66"/>
  <c r="E16" i="66"/>
  <c r="F16" i="66"/>
  <c r="G16" i="66" l="1"/>
  <c r="D17" i="29"/>
  <c r="E17" i="29"/>
  <c r="F17" i="29"/>
  <c r="G7" i="29"/>
  <c r="G8" i="29"/>
  <c r="G9" i="29"/>
  <c r="G10" i="29"/>
  <c r="G11" i="29"/>
  <c r="G12" i="29"/>
  <c r="G13" i="29"/>
  <c r="G14" i="29"/>
  <c r="G15" i="29"/>
  <c r="G16" i="29"/>
  <c r="G6" i="29"/>
  <c r="D17" i="27"/>
  <c r="E17" i="27"/>
  <c r="C17" i="27"/>
  <c r="G7" i="27"/>
  <c r="G8" i="27"/>
  <c r="G9" i="27"/>
  <c r="G10" i="27"/>
  <c r="G11" i="27"/>
  <c r="G12" i="27"/>
  <c r="G13" i="27"/>
  <c r="G14" i="27"/>
  <c r="G15" i="27"/>
  <c r="G16" i="27"/>
  <c r="G6" i="27"/>
  <c r="C8" i="53"/>
  <c r="D8" i="53"/>
  <c r="E8" i="53"/>
  <c r="F8" i="53"/>
  <c r="C9" i="53"/>
  <c r="D9" i="53"/>
  <c r="E9" i="53"/>
  <c r="F9" i="53"/>
  <c r="C10" i="53"/>
  <c r="D10" i="53"/>
  <c r="E10" i="53"/>
  <c r="F10" i="53"/>
  <c r="C11" i="53"/>
  <c r="D11" i="53"/>
  <c r="E11" i="53"/>
  <c r="F11" i="53"/>
  <c r="C12" i="53"/>
  <c r="D12" i="53"/>
  <c r="E12" i="53"/>
  <c r="F12" i="53"/>
  <c r="C13" i="53"/>
  <c r="D13" i="53"/>
  <c r="E13" i="53"/>
  <c r="F13" i="53"/>
  <c r="C14" i="53"/>
  <c r="D14" i="53"/>
  <c r="E14" i="53"/>
  <c r="F14" i="53"/>
  <c r="C15" i="53"/>
  <c r="D15" i="53"/>
  <c r="E15" i="53"/>
  <c r="F15" i="53"/>
  <c r="C16" i="53"/>
  <c r="D16" i="53"/>
  <c r="E16" i="53"/>
  <c r="F16" i="53"/>
  <c r="C17" i="53"/>
  <c r="D17" i="53"/>
  <c r="E17" i="53"/>
  <c r="F17" i="53"/>
  <c r="D7" i="53"/>
  <c r="E7" i="53"/>
  <c r="F7" i="53"/>
  <c r="C7" i="53"/>
  <c r="G17" i="27" l="1"/>
  <c r="G17" i="29"/>
  <c r="G17" i="11"/>
  <c r="B14" i="26" s="1"/>
  <c r="C19" i="12" l="1"/>
  <c r="D19" i="12"/>
  <c r="E9" i="12"/>
  <c r="E10" i="12"/>
  <c r="E11" i="12"/>
  <c r="E12" i="12"/>
  <c r="E13" i="12"/>
  <c r="E14" i="12"/>
  <c r="E15" i="12"/>
  <c r="E17" i="12"/>
  <c r="E18" i="12"/>
  <c r="C18" i="11"/>
  <c r="D18" i="11"/>
  <c r="E18" i="11"/>
  <c r="F18" i="11"/>
  <c r="G7" i="11"/>
  <c r="B4" i="26" s="1"/>
  <c r="G8" i="11"/>
  <c r="B5" i="26" s="1"/>
  <c r="G9" i="11"/>
  <c r="B6" i="26" s="1"/>
  <c r="G10" i="11"/>
  <c r="B7" i="26" s="1"/>
  <c r="G11" i="11"/>
  <c r="B8" i="26" s="1"/>
  <c r="G12" i="11"/>
  <c r="B9" i="26" s="1"/>
  <c r="G13" i="11"/>
  <c r="B10" i="26" s="1"/>
  <c r="G14" i="11"/>
  <c r="B11" i="26" s="1"/>
  <c r="G15" i="11"/>
  <c r="B12" i="26" s="1"/>
  <c r="G16" i="11"/>
  <c r="B13" i="26" s="1"/>
  <c r="B15" i="26" l="1"/>
  <c r="G18" i="11"/>
  <c r="E19" i="12"/>
  <c r="C19" i="51" l="1"/>
  <c r="D19" i="51"/>
  <c r="E19" i="51"/>
  <c r="F19" i="51"/>
  <c r="G19" i="51"/>
  <c r="H8" i="51"/>
  <c r="H9" i="51"/>
  <c r="H10" i="51"/>
  <c r="H11" i="51"/>
  <c r="H12" i="51"/>
  <c r="H13" i="51"/>
  <c r="H14" i="51"/>
  <c r="H15" i="51"/>
  <c r="H16" i="51"/>
  <c r="H17" i="51"/>
  <c r="H18" i="51"/>
  <c r="H19" i="51" l="1"/>
  <c r="C18" i="53"/>
  <c r="D18" i="53"/>
  <c r="E18" i="53"/>
  <c r="F18" i="53"/>
  <c r="G7" i="53"/>
  <c r="G8" i="53"/>
  <c r="G9" i="53"/>
  <c r="G10" i="53"/>
  <c r="G11" i="53"/>
  <c r="G12" i="53"/>
  <c r="G13" i="53"/>
  <c r="G14" i="53"/>
  <c r="G15" i="53"/>
  <c r="G16" i="53"/>
  <c r="G17" i="53"/>
  <c r="G18" i="53" l="1"/>
  <c r="C18" i="10"/>
  <c r="D18" i="10"/>
  <c r="E18" i="10"/>
  <c r="F18" i="10"/>
  <c r="G7" i="10"/>
  <c r="B6" i="28" s="1"/>
  <c r="G8" i="10"/>
  <c r="B7" i="28" s="1"/>
  <c r="G9" i="10"/>
  <c r="B8" i="28" s="1"/>
  <c r="G10" i="10"/>
  <c r="B9" i="28" s="1"/>
  <c r="G11" i="10"/>
  <c r="B10" i="28" s="1"/>
  <c r="G12" i="10"/>
  <c r="B11" i="28" s="1"/>
  <c r="G13" i="10"/>
  <c r="B12" i="28" s="1"/>
  <c r="G14" i="10"/>
  <c r="B13" i="28" s="1"/>
  <c r="G15" i="10"/>
  <c r="B14" i="28" s="1"/>
  <c r="G16" i="10"/>
  <c r="B15" i="28" s="1"/>
  <c r="G17" i="10"/>
  <c r="B16" i="28" s="1"/>
  <c r="C17" i="9"/>
  <c r="D17" i="9"/>
  <c r="E7" i="9"/>
  <c r="E8" i="9"/>
  <c r="E9" i="9"/>
  <c r="E10" i="9"/>
  <c r="E11" i="9"/>
  <c r="E12" i="9"/>
  <c r="E13" i="9"/>
  <c r="E14" i="9"/>
  <c r="E15" i="9"/>
  <c r="E16" i="9"/>
  <c r="C18" i="8"/>
  <c r="C6" i="24" s="1"/>
  <c r="D18" i="8"/>
  <c r="D6" i="24" s="1"/>
  <c r="E18" i="8"/>
  <c r="E6" i="24" s="1"/>
  <c r="F18" i="8"/>
  <c r="F6" i="24" s="1"/>
  <c r="G7" i="8"/>
  <c r="C6" i="22" s="1"/>
  <c r="G8" i="8"/>
  <c r="C7" i="22" s="1"/>
  <c r="G9" i="8"/>
  <c r="C8" i="22" s="1"/>
  <c r="G10" i="8"/>
  <c r="C9" i="22" s="1"/>
  <c r="G11" i="8"/>
  <c r="C10" i="22" s="1"/>
  <c r="G12" i="8"/>
  <c r="C11" i="22" s="1"/>
  <c r="G13" i="8"/>
  <c r="C12" i="22" s="1"/>
  <c r="G14" i="8"/>
  <c r="C13" i="22" s="1"/>
  <c r="G15" i="8"/>
  <c r="C14" i="22" s="1"/>
  <c r="G16" i="8"/>
  <c r="C15" i="22" s="1"/>
  <c r="G17" i="8"/>
  <c r="C16" i="22" s="1"/>
  <c r="C18" i="7"/>
  <c r="D18" i="7"/>
  <c r="E18" i="7"/>
  <c r="F18" i="7"/>
  <c r="G7" i="7"/>
  <c r="G8" i="7"/>
  <c r="G9" i="7"/>
  <c r="G10" i="7"/>
  <c r="G11" i="7"/>
  <c r="G12" i="7"/>
  <c r="G13" i="7"/>
  <c r="G14" i="7"/>
  <c r="G15" i="7"/>
  <c r="G16" i="7"/>
  <c r="G17" i="7"/>
  <c r="C18" i="6"/>
  <c r="D18" i="6"/>
  <c r="E18" i="6"/>
  <c r="F18" i="6"/>
  <c r="G7" i="6"/>
  <c r="G8" i="6"/>
  <c r="G9" i="6"/>
  <c r="G10" i="6"/>
  <c r="G11" i="6"/>
  <c r="G12" i="6"/>
  <c r="G13" i="6"/>
  <c r="G14" i="6"/>
  <c r="G15" i="6"/>
  <c r="G16" i="6"/>
  <c r="G17" i="6"/>
  <c r="C17" i="4"/>
  <c r="C5" i="16" s="1"/>
  <c r="D17" i="4"/>
  <c r="D5" i="16" s="1"/>
  <c r="E17" i="4"/>
  <c r="E5" i="16" s="1"/>
  <c r="F17" i="4"/>
  <c r="F5" i="16" s="1"/>
  <c r="G6" i="4"/>
  <c r="C5" i="15" s="1"/>
  <c r="G7" i="4"/>
  <c r="C6" i="15" s="1"/>
  <c r="G8" i="4"/>
  <c r="C7" i="15" s="1"/>
  <c r="G9" i="4"/>
  <c r="C8" i="15" s="1"/>
  <c r="G10" i="4"/>
  <c r="C9" i="15" s="1"/>
  <c r="G11" i="4"/>
  <c r="C10" i="15" s="1"/>
  <c r="G12" i="4"/>
  <c r="C11" i="15" s="1"/>
  <c r="G13" i="4"/>
  <c r="C12" i="15" s="1"/>
  <c r="G14" i="4"/>
  <c r="C13" i="15" s="1"/>
  <c r="G15" i="4"/>
  <c r="C14" i="15" s="1"/>
  <c r="G16" i="4"/>
  <c r="C15" i="15" s="1"/>
  <c r="C18" i="5"/>
  <c r="D18" i="5"/>
  <c r="E18" i="5"/>
  <c r="F18" i="5"/>
  <c r="G7" i="5"/>
  <c r="G8" i="5"/>
  <c r="G9" i="5"/>
  <c r="G10" i="5"/>
  <c r="G11" i="5"/>
  <c r="G12" i="5"/>
  <c r="G13" i="5"/>
  <c r="G14" i="5"/>
  <c r="G15" i="5"/>
  <c r="G16" i="5"/>
  <c r="G17" i="5"/>
  <c r="C17" i="3"/>
  <c r="D17" i="3"/>
  <c r="E17" i="3"/>
  <c r="F17" i="3"/>
  <c r="G6" i="3"/>
  <c r="G7" i="3"/>
  <c r="G8" i="3"/>
  <c r="G9" i="3"/>
  <c r="G10" i="3"/>
  <c r="G11" i="3"/>
  <c r="G12" i="3"/>
  <c r="G13" i="3"/>
  <c r="G14" i="3"/>
  <c r="G15" i="3"/>
  <c r="G16" i="3"/>
  <c r="C17" i="2"/>
  <c r="C17" i="50" s="1"/>
  <c r="D17" i="2"/>
  <c r="E17" i="2"/>
  <c r="F17" i="2"/>
  <c r="F17" i="50" s="1"/>
  <c r="G6" i="2"/>
  <c r="G6" i="50" s="1"/>
  <c r="G7" i="2"/>
  <c r="G8" i="2"/>
  <c r="G9" i="2"/>
  <c r="G9" i="50" s="1"/>
  <c r="G10" i="2"/>
  <c r="G10" i="50" s="1"/>
  <c r="G11" i="2"/>
  <c r="G12" i="2"/>
  <c r="G13" i="2"/>
  <c r="G13" i="50" s="1"/>
  <c r="G14" i="2"/>
  <c r="G14" i="50" s="1"/>
  <c r="G15" i="2"/>
  <c r="G16" i="2"/>
  <c r="C17" i="1"/>
  <c r="C5" i="14" s="1"/>
  <c r="D17" i="1"/>
  <c r="D5" i="14" s="1"/>
  <c r="E17" i="1"/>
  <c r="E5" i="14" s="1"/>
  <c r="F17" i="1"/>
  <c r="F5" i="14" s="1"/>
  <c r="G6" i="1"/>
  <c r="C5" i="13" s="1"/>
  <c r="G7" i="1"/>
  <c r="C6" i="13" s="1"/>
  <c r="G8" i="1"/>
  <c r="C7" i="13" s="1"/>
  <c r="G9" i="1"/>
  <c r="C8" i="13" s="1"/>
  <c r="G10" i="1"/>
  <c r="C9" i="13" s="1"/>
  <c r="G11" i="1"/>
  <c r="C10" i="13" s="1"/>
  <c r="G12" i="1"/>
  <c r="C11" i="13" s="1"/>
  <c r="G13" i="1"/>
  <c r="C12" i="13" s="1"/>
  <c r="G14" i="1"/>
  <c r="C13" i="13" s="1"/>
  <c r="G15" i="1"/>
  <c r="C14" i="13" s="1"/>
  <c r="G16" i="1"/>
  <c r="C15" i="13" s="1"/>
  <c r="G15" i="50" l="1"/>
  <c r="G11" i="50"/>
  <c r="G7" i="50"/>
  <c r="D17" i="50"/>
  <c r="C5" i="19"/>
  <c r="C16" i="15"/>
  <c r="G5" i="16"/>
  <c r="B17" i="28"/>
  <c r="C16" i="13"/>
  <c r="G5" i="14"/>
  <c r="G16" i="50"/>
  <c r="G12" i="50"/>
  <c r="G8" i="50"/>
  <c r="E17" i="50"/>
  <c r="B5" i="19"/>
  <c r="C17" i="22"/>
  <c r="G6" i="24"/>
  <c r="E17" i="9"/>
  <c r="G18" i="8"/>
  <c r="G18" i="7"/>
  <c r="G17" i="1"/>
  <c r="G17" i="4"/>
  <c r="G18" i="5"/>
  <c r="G18" i="6"/>
  <c r="G17" i="3"/>
  <c r="G18" i="10"/>
  <c r="G17" i="2"/>
  <c r="E8" i="35"/>
  <c r="D8" i="35"/>
  <c r="C8" i="35"/>
  <c r="F7" i="35"/>
  <c r="F6" i="35"/>
  <c r="G17" i="50" l="1"/>
  <c r="F8" i="35"/>
  <c r="D15" i="20"/>
  <c r="E15" i="20" s="1"/>
  <c r="D14" i="20"/>
  <c r="E14" i="20" s="1"/>
  <c r="D13" i="20"/>
  <c r="E13" i="20" s="1"/>
  <c r="D12" i="20"/>
  <c r="E12" i="20" s="1"/>
  <c r="D11" i="20"/>
  <c r="E11" i="20" s="1"/>
  <c r="D10" i="20"/>
  <c r="D9" i="20"/>
  <c r="E9" i="20" s="1"/>
  <c r="D8" i="20"/>
  <c r="E8" i="20" s="1"/>
  <c r="D7" i="20"/>
  <c r="E7" i="20" s="1"/>
  <c r="D6" i="20"/>
  <c r="E6" i="20" s="1"/>
  <c r="D5" i="20"/>
  <c r="E10" i="20" l="1"/>
  <c r="F10" i="20"/>
  <c r="F5" i="20"/>
  <c r="E5" i="20"/>
  <c r="F6" i="20"/>
  <c r="F14" i="20"/>
  <c r="F7" i="20"/>
  <c r="F11" i="20"/>
  <c r="F15" i="20"/>
  <c r="F8" i="20"/>
  <c r="F12" i="20"/>
  <c r="F9" i="20"/>
  <c r="F13" i="20"/>
</calcChain>
</file>

<file path=xl/sharedStrings.xml><?xml version="1.0" encoding="utf-8"?>
<sst xmlns="http://schemas.openxmlformats.org/spreadsheetml/2006/main" count="1771" uniqueCount="461">
  <si>
    <t>النشاط الاقتصادي</t>
  </si>
  <si>
    <t>أقل من6 مشتغلين</t>
  </si>
  <si>
    <t>6 - 49 مشتغل</t>
  </si>
  <si>
    <t>50 - 249 مشتغل</t>
  </si>
  <si>
    <t>250 مشتغل فأكثر</t>
  </si>
  <si>
    <t>الجملة</t>
  </si>
  <si>
    <t>الإقامة للزوّار</t>
  </si>
  <si>
    <t>نشاط تقديم الطعام والشراب</t>
  </si>
  <si>
    <t>نقل الركاب بالسكك الحديدية</t>
  </si>
  <si>
    <t>النقل البري للركاب</t>
  </si>
  <si>
    <t>النقل المائي للركاب</t>
  </si>
  <si>
    <t>النقل الجوي للركاب</t>
  </si>
  <si>
    <t>الأنشطة الثقافية</t>
  </si>
  <si>
    <t>الأنشطة الرياضية والترفيهية</t>
  </si>
  <si>
    <t>الأنشطةالأخرى المميزة للسياحة</t>
  </si>
  <si>
    <t>الإجمالي</t>
  </si>
  <si>
    <t xml:space="preserve">جدول رقم (1)  </t>
  </si>
  <si>
    <t>جدول رقم (2)</t>
  </si>
  <si>
    <t>جدول رقم (3)</t>
  </si>
  <si>
    <t>جدول رقم (4)</t>
  </si>
  <si>
    <t>جدول رقم (5)</t>
  </si>
  <si>
    <t>سعودي</t>
  </si>
  <si>
    <t>ذكور</t>
  </si>
  <si>
    <t>إناث</t>
  </si>
  <si>
    <t>جدول رقم (6)</t>
  </si>
  <si>
    <t>جدول رقم (7)</t>
  </si>
  <si>
    <t>جدول رقم (8)</t>
  </si>
  <si>
    <t>جدول رقم (9)</t>
  </si>
  <si>
    <t>جدول رقم (10)</t>
  </si>
  <si>
    <t>جدول رقم (11)</t>
  </si>
  <si>
    <t>جدول رقم (12)</t>
  </si>
  <si>
    <t>المجموع</t>
  </si>
  <si>
    <t>وكالات السفر وخدمات الحجز</t>
  </si>
  <si>
    <t>Economic activity</t>
  </si>
  <si>
    <t>Accommodation for Visitors</t>
  </si>
  <si>
    <t>Food and Beverage Serving Activities</t>
  </si>
  <si>
    <t>Railways Passenger Transport</t>
  </si>
  <si>
    <t>Road Passenger Transport</t>
  </si>
  <si>
    <t>Water Passenger Transport</t>
  </si>
  <si>
    <t>Air Passenger Transport</t>
  </si>
  <si>
    <t>Transport Equipment Rental</t>
  </si>
  <si>
    <t>Travel Agencies and other Reservation Service Activities</t>
  </si>
  <si>
    <t>Cultural  Activities</t>
  </si>
  <si>
    <t>Sports and Recreational Activities</t>
  </si>
  <si>
    <t>Other KSA-Specific Tourism Characteristic Activities</t>
  </si>
  <si>
    <t>Total</t>
  </si>
  <si>
    <t>الرواتــــــب والأجــــــــور</t>
  </si>
  <si>
    <t>المــــــزايــــــــا والبــــــــدلات</t>
  </si>
  <si>
    <t>نسب الاشغال</t>
  </si>
  <si>
    <t>يناير</t>
  </si>
  <si>
    <t>فبراير</t>
  </si>
  <si>
    <t>مارس</t>
  </si>
  <si>
    <t>أبريل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</si>
  <si>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</si>
  <si>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</si>
  <si>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</si>
  <si>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</si>
  <si>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</si>
  <si>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</si>
  <si>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</si>
  <si>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</si>
  <si>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المتوسط السنوي</t>
  </si>
  <si>
    <t>Trip Type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</si>
  <si>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</si>
  <si>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</si>
  <si>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</si>
  <si>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</si>
  <si>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</si>
  <si>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</si>
  <si>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</si>
  <si>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</si>
  <si>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</si>
  <si>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</si>
  <si>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</si>
  <si>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</si>
  <si>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Ave.</t>
  </si>
  <si>
    <t>الوحدات السكنية المفروشة</t>
  </si>
  <si>
    <t>Fernuture Apartment</t>
  </si>
  <si>
    <t>الفنادق</t>
  </si>
  <si>
    <t>Hotels</t>
  </si>
  <si>
    <t>وحدة الإقامة</t>
  </si>
  <si>
    <t>Accommodations Unit</t>
  </si>
  <si>
    <t>وحدة  الإقامة</t>
  </si>
  <si>
    <t>Accommodation unit</t>
  </si>
  <si>
    <t xml:space="preserve">معدل العائد </t>
  </si>
  <si>
    <t>نوع الرحلة</t>
  </si>
  <si>
    <t xml:space="preserve">الرحلات المحلية </t>
  </si>
  <si>
    <t xml:space="preserve">الرحلات الدولية الوافده </t>
  </si>
  <si>
    <t xml:space="preserve">الرحلات الدولية المغادرة </t>
  </si>
  <si>
    <t>الرحلات ضمن صفقة شاملة</t>
  </si>
  <si>
    <t>Trips within a full package</t>
  </si>
  <si>
    <t xml:space="preserve"> الرحلات بدون صفقه شاملة </t>
  </si>
  <si>
    <t>Trips without a full package</t>
  </si>
  <si>
    <t>إجمالي الرحلات المباعة</t>
  </si>
  <si>
    <t>Total trip sold</t>
  </si>
  <si>
    <t>جدول رقم (13)</t>
  </si>
  <si>
    <t>نسب رحلات النقل الجوي للركاب حسب نوع الرحلة</t>
  </si>
  <si>
    <t>جدول رقم (14)</t>
  </si>
  <si>
    <t>المعوقات التي واجهت تأسيس أو مزاولة النشاط</t>
  </si>
  <si>
    <t>توفر الأيدي العاملة المدربة</t>
  </si>
  <si>
    <t>أسعار الكهرباء</t>
  </si>
  <si>
    <t>الحصول على التراخيص التجارية والتصاريح</t>
  </si>
  <si>
    <t>استمرارية التزود بالكهرباء (دون انقطاعات)</t>
  </si>
  <si>
    <t>أسعار المياه</t>
  </si>
  <si>
    <t>الإجراءات الحكومية والبيروقراطية</t>
  </si>
  <si>
    <t>الأمن والاستقرار</t>
  </si>
  <si>
    <t>الحصول على تمويل</t>
  </si>
  <si>
    <t>أسعار الوقود</t>
  </si>
  <si>
    <t>الحصول على خط الهاتف والانترنت (الاتصالات)</t>
  </si>
  <si>
    <t>إجراءات التفتيش الرسمي على المنشآت</t>
  </si>
  <si>
    <t>استمرارية التزود بالوقود (دون انقطاعات)</t>
  </si>
  <si>
    <t>استمرارية التزود بالمياه (دون انقطاعات)</t>
  </si>
  <si>
    <t>أنظمة وقوانين العمل</t>
  </si>
  <si>
    <t>الحصول على الموقع / استئجار المبنى</t>
  </si>
  <si>
    <t xml:space="preserve"> الإقامة للزوّار</t>
  </si>
  <si>
    <t xml:space="preserve"> نقل الركاب بالسكك الحديدية</t>
  </si>
  <si>
    <t xml:space="preserve"> النقل البري للركاب</t>
  </si>
  <si>
    <t xml:space="preserve"> النقل المائي للركاب</t>
  </si>
  <si>
    <t xml:space="preserve"> النقل الجوي للركاب</t>
  </si>
  <si>
    <t xml:space="preserve">  وكالات السفر </t>
  </si>
  <si>
    <t xml:space="preserve">ذكور
</t>
  </si>
  <si>
    <t xml:space="preserve">إناث
</t>
  </si>
  <si>
    <t>اناث</t>
  </si>
  <si>
    <t xml:space="preserve">نسبة الذكور </t>
  </si>
  <si>
    <t>نسبة الاناث</t>
  </si>
  <si>
    <t>النشاط</t>
  </si>
  <si>
    <t>عدد الاناث</t>
  </si>
  <si>
    <t>الإيرادات</t>
  </si>
  <si>
    <t>النفقات</t>
  </si>
  <si>
    <t>Local trips</t>
  </si>
  <si>
    <t>International trips</t>
  </si>
  <si>
    <t>جملة المنشآت حسب فئة حجم المشتغلين والنشاط الاقتصادي 2017</t>
  </si>
  <si>
    <t xml:space="preserve"> المشتغلون السعوديون حسب فئة حجم المنشأة والنشاط الاقتصادي 2017</t>
  </si>
  <si>
    <t>آراء المنشآت السياحية حول أهم المعوقات التي واجهت تأسيس أو مزاولة النشاط2017</t>
  </si>
  <si>
    <t>المشتغلون غير السعوديين حسب فئة حجم المنشأة والنشاط الاقتصادي 2017</t>
  </si>
  <si>
    <t>جملة المشتغلين حسب فئة حجم المنشأة والنشاط الاقتصادي 2017</t>
  </si>
  <si>
    <t>عدد المشتغلين ( سعودي وغير سعودي ) حسب الجنس والنشاط الاقتصادي 2017</t>
  </si>
  <si>
    <t>الرواتب والأجور حسب فئة حجم المنشأة والنشاط الاقتصادي 2017</t>
  </si>
  <si>
    <t>المزيا والبدلات حسب فئة حجم المنشأة والنشاط الاقتصادي 2017</t>
  </si>
  <si>
    <t>إجمالي تعويضات المشتغلين حسب فئة حجم المنشأة والنشاط الاقتصادي 2017</t>
  </si>
  <si>
    <t>إجمالي تعويضات المشتغلين حسب النشاط الاقتصادي 2017</t>
  </si>
  <si>
    <t>النفقات التشغيلية حسب فئة حجم المنشأة والنشاط الاقتصادي 2017</t>
  </si>
  <si>
    <t>الإيرادات التشغيلية حسب فئة حجم المنشأة والنشاط الاقتصادي 2017</t>
  </si>
  <si>
    <t>النفقات والإيرادات التشغيلية حسب النشاط الاقتصادي 2017</t>
  </si>
  <si>
    <t>نشاط الإقامة للزوّار</t>
  </si>
  <si>
    <t>م</t>
  </si>
  <si>
    <t xml:space="preserve">تستخدم برامج التواصل الاجتماعي </t>
  </si>
  <si>
    <t xml:space="preserve">لا تستخدم برامج التواصل الاجتماعي </t>
  </si>
  <si>
    <t xml:space="preserve">  وكالات السفر وخدمات الحجز الأخرى</t>
  </si>
  <si>
    <t>الأنشطةالأخرى المميزة للسياحة بالمملكة</t>
  </si>
  <si>
    <t>تستخدام البرامج الالكترونية والخدمات المختلفة</t>
  </si>
  <si>
    <t>لاستخدام البرامج الالكترونية والخدمات المختلفة</t>
  </si>
  <si>
    <t xml:space="preserve">بيانات سحابية </t>
  </si>
  <si>
    <t xml:space="preserve">بيانات غير سحابية </t>
  </si>
  <si>
    <t>نوع الجهاز</t>
  </si>
  <si>
    <t>كفية أو لوحية</t>
  </si>
  <si>
    <t>محمول</t>
  </si>
  <si>
    <t>مكتبي</t>
  </si>
  <si>
    <t>جدول رقم (21)</t>
  </si>
  <si>
    <t>لديها دفاتير محاسبية</t>
  </si>
  <si>
    <t>ليس لديها دفاتر محاسبية</t>
  </si>
  <si>
    <t>جدول رقم (22)</t>
  </si>
  <si>
    <t>مجموع</t>
  </si>
  <si>
    <t>مدراء</t>
  </si>
  <si>
    <t>اخصائيون</t>
  </si>
  <si>
    <t>فنيون</t>
  </si>
  <si>
    <t>مهنيون</t>
  </si>
  <si>
    <t xml:space="preserve">عمال </t>
  </si>
  <si>
    <t>جدول رقم (25)</t>
  </si>
  <si>
    <t>جدول رقم (24)</t>
  </si>
  <si>
    <t>جدول رقم (23)</t>
  </si>
  <si>
    <t>جدول رقم (16)</t>
  </si>
  <si>
    <t>جدول رقم (15)</t>
  </si>
  <si>
    <t>فائض التشغيل حسب فئة حجم المنشأة والنشاط الاقتصادي 2017</t>
  </si>
  <si>
    <t>فائض التشغيل حسب فئة حجم المنشآة والنشاط الاقتصادي 2017</t>
  </si>
  <si>
    <t>متوسط الإقامة</t>
  </si>
  <si>
    <t>جدول رقم (26)</t>
  </si>
  <si>
    <t>وجد معوق</t>
  </si>
  <si>
    <t>لا يوجد أي معوقات</t>
  </si>
  <si>
    <t>نسبة توظيف المشتغلين السعودين حسب الفئة والنشاط الاقتصادي 2017</t>
  </si>
  <si>
    <t xml:space="preserve">أهم المشكلات التي تواجه تطوير بيئة الأعمال </t>
  </si>
  <si>
    <t>المشكلة</t>
  </si>
  <si>
    <t>النسبة</t>
  </si>
  <si>
    <t xml:space="preserve">المنافسة المحلية </t>
  </si>
  <si>
    <t xml:space="preserve">ضعف الطلب </t>
  </si>
  <si>
    <t>الإيرادات التشغيلية حسب النشاط الاقتصادي 2017</t>
  </si>
  <si>
    <t>النشاط الرئيس</t>
  </si>
  <si>
    <t>الأنشطة الثانوية</t>
  </si>
  <si>
    <t>لا يوجد معوقات</t>
  </si>
  <si>
    <t>شكل (1) التوزيع النسبي للمنشآت في الصناعات المميزة للسياحة بالمملكة حسب نوع النشاط، 2017</t>
  </si>
  <si>
    <t>شكل (2) التوزيع النسبي للمنشآت في الصناعات المميزة للسياحة بالمملكة حسب حجم المنشأة، 2017</t>
  </si>
  <si>
    <t>شكل (3) توزيع المشتغلين في الأنشطة المميزة للسياحة بالمملكة حسب نوع النشاط، 2017م</t>
  </si>
  <si>
    <t>استئجار وسائل النقل</t>
  </si>
  <si>
    <t>استئجاروسائل النقل</t>
  </si>
  <si>
    <t>نشاط الإقامة للزوار</t>
  </si>
  <si>
    <t>نسب الإشغال الشهرية للغرف / الشقق المفروشة حسب النوع</t>
  </si>
  <si>
    <t>التوزيع النسبي للمنشأت التي تستخدم برامج التواصل الاجتماعي حسب النشاط الاقتصادي</t>
  </si>
  <si>
    <t xml:space="preserve">التوزيع النسبي للمنشأت التي تستخدم البرامج الالكترونية  والخدمات المختلفةحسب النشاط </t>
  </si>
  <si>
    <t>التوزيع النسبي للمنشأت التي لديها بيانات سحابية  حسب  النشاط الاقتصادي</t>
  </si>
  <si>
    <t>التوزيع النسبي للأجهزة المستخدمة في المنشات حسب نوع الجهاز  المستخدم و النشاط الاقتصادي</t>
  </si>
  <si>
    <t xml:space="preserve">التوزيع النسبي للمنشأت التي  لديها دفاتر محاسبية ( ميزانية ) حسب النشاط الاقتصادي </t>
  </si>
  <si>
    <t>متوسط السعر اليومي</t>
  </si>
  <si>
    <t xml:space="preserve"> استئجار وسائل النقل</t>
  </si>
  <si>
    <t xml:space="preserve"> </t>
  </si>
  <si>
    <t>خدمات نقل الركاب</t>
  </si>
  <si>
    <t>عدد المقاعد المتاحة للرحلات الدولية</t>
  </si>
  <si>
    <t>عدد الركاب الدوليين</t>
  </si>
  <si>
    <t>معدل تشغيل الرحلات الدولية</t>
  </si>
  <si>
    <t>عدد المقاعد المتاحة للرحلات المحلية</t>
  </si>
  <si>
    <t>معدل تشغيل الرحلات المحلية</t>
  </si>
  <si>
    <t>عدد الركاب المحليين</t>
  </si>
  <si>
    <t>مؤشرات الأداء الرئيسة لخدمات نقل الركاب 2017</t>
  </si>
  <si>
    <t>أهم المشكلات التي تواجه تطوير بيئة الأعمال 2017</t>
  </si>
  <si>
    <t>التوزيع النسبي للمنشآت التي تستخدم برامج التواصل الاجتماعي حسب النشاط الاقتصادي 2017</t>
  </si>
  <si>
    <t>التوزيع النسبي للمنشآت التي تستخدم البرامج الإلكترونية والخدمات المختلفة حسب النشاط الاقتصادي 2017</t>
  </si>
  <si>
    <t>التوزيع النسبي للمنشآت التي لديها بيانات سحابية حسب النشاط الاقتصادي 2017</t>
  </si>
  <si>
    <t>التوزيع النسبي للإجهزة المستخدمة في المنشآت حسب نوع الجهاز المستخدم والنشاط الاقتصادي 2017</t>
  </si>
  <si>
    <t>التوزيع النسبي للمنشآت التي لديها دفاتر محاسبية (ميزانية) حسب النشاط الاقتصادي للمنشآة 2017</t>
  </si>
  <si>
    <t>الأنشطة المميزة للسياحة بالمملكة</t>
  </si>
  <si>
    <t>الأنشطةالمميزة للسياحة بالمملكة</t>
  </si>
  <si>
    <t>أنشطة  خدمات الإقامة للزوّار</t>
  </si>
  <si>
    <t>متوسط مدة الإقامة  للغرف / الشقق المفروشة حسب النوع (ليلة)</t>
  </si>
  <si>
    <t>معدل العائد اليومي للغرف / الشقق المفروشة حسب النوع (ريال)</t>
  </si>
  <si>
    <t>متوسط السعر اليومي للغرف / الشقق المفروشة حسب الشهر (ريال)</t>
  </si>
  <si>
    <t>الإجمالي **</t>
  </si>
  <si>
    <t>*</t>
  </si>
  <si>
    <t>جملة السعوديين مقسوماً على جملة المشتغلين حسب النشاط</t>
  </si>
  <si>
    <t>**</t>
  </si>
  <si>
    <t>جملة السعوديين مقسوماً على جملة المشتغلين حسب الفئة</t>
  </si>
  <si>
    <t>لا تستخدام البرامج الالكترونية والخدمات المختلفة</t>
  </si>
  <si>
    <t>المشتغلون (سعودي/غير سعودي) حسب المهنة والنشاط الاقتصادي</t>
  </si>
  <si>
    <t>نتائج مسح المنشآت السياحية لعام 2017</t>
  </si>
  <si>
    <t>رقم الجدول</t>
  </si>
  <si>
    <t>عنوان الجدول</t>
  </si>
  <si>
    <t>رقم الشكل</t>
  </si>
  <si>
    <t>عنوان الشكل</t>
  </si>
  <si>
    <t>نسب رحلات النقل الجوي للركاب حسب نوع الرحلة 2017</t>
  </si>
  <si>
    <t>معدل العائد اليومي لوحدات الإقامة حسب النوع 2017</t>
  </si>
  <si>
    <t>المشتغلون(سعودي/غير سعودي) حسب المهنة والنشاط الاقتصادي 2017</t>
  </si>
  <si>
    <t>متوسط السعر اليومي لوحدات الإقامة حسب الشهر 2017</t>
  </si>
  <si>
    <t>نسب الإشغال الشهرية لوحدات الإقامة حسب النوع 2017</t>
  </si>
  <si>
    <t>متوسط مدة الإقامة حسب النوع 2017</t>
  </si>
  <si>
    <t>جدول رقم (20)</t>
  </si>
  <si>
    <t>جدول رقم (28)</t>
  </si>
  <si>
    <t>التوزيع النسبي للمنشآت في الأنشطة المميزة للسياحة حسب نوع النشاط</t>
  </si>
  <si>
    <t>التوزيع النسبي للمنشآت في الأنشطة المميزة للسياحة حسب حجم المنشأة</t>
  </si>
  <si>
    <t>توزيع المشتغلين في الأنشطة المميزة للسياحة حسب نوع النشاط</t>
  </si>
  <si>
    <t>توزيع المشتغلين في الأنشطة المميزة للسياحة حسب حجم المنشأة</t>
  </si>
  <si>
    <t>نسبة وظائف السعوديين في الأنشطة المميزة للسياحة</t>
  </si>
  <si>
    <t>التوزيع النسبي للمشتغلين في الأنشطة المميزة للسياحة حسب الجنس</t>
  </si>
  <si>
    <t>التوزيع النسبي للمشتغلين في الأنشطة المميزة للسياحة حسب الجنس والنشاط</t>
  </si>
  <si>
    <t>التوزيع النسبي للإناث المشتغلات في الأنشطة المميزة للسياحة من إجمالي المشتغلات</t>
  </si>
  <si>
    <t>التوزيع النسبي للمشتغلين حسب الجنسية والمهنة</t>
  </si>
  <si>
    <t>التوزيع النسبي لتعويضات المشتغلين في الأنشطة المميزة للسياحة حسب نوع النشاط</t>
  </si>
  <si>
    <t xml:space="preserve">العلاقة بين نسبة المشتغلين والتعويضات المدفوعة لهم حسب النشاط </t>
  </si>
  <si>
    <t>توزيع تعويضات المشتغلين في الأنشطة المميزة للسياحة حسب حجم المنشأة</t>
  </si>
  <si>
    <t>التوزيع النسبي لتعويضات المشتغلين في الأنشطة المميزة للسياحة</t>
  </si>
  <si>
    <t>توزيع الإيرادات التشغيلية للأنشطة المميزة للسياحة</t>
  </si>
  <si>
    <t>توزيع الإيرادات التشغيلية للأنشطة المميزة للسياحة حسب حجم المنشآت</t>
  </si>
  <si>
    <t>توزيع النفقات التشغيلية للأنشطة المميزة للسياحة</t>
  </si>
  <si>
    <t>توزيع النفقات التشغيلية للأنشطة المميزة للسياحة حسب حجم المنشآت</t>
  </si>
  <si>
    <t>معدل إشغال الغرف/الشقق المفروشة حسب الأشهر</t>
  </si>
  <si>
    <t>متوسط السعر اليومي للغرف/الشقق المفروشة حسب النوع</t>
  </si>
  <si>
    <t>معدل العائد للغرف/الشقق المفروشة حسب الشهور</t>
  </si>
  <si>
    <t>متوسط مدة الإقامة للغرف/الشقق المفروشة حسب الشهور</t>
  </si>
  <si>
    <t>التوزيع النسبي للرحلات المباعة من قبل وحدات السفر والسياحة حسب نوع الرحلة</t>
  </si>
  <si>
    <t>التوزيع النسبي للمنشآت التي تستخدم برامج التواصل الاجتماعي</t>
  </si>
  <si>
    <t>التوزيع النسبي للمنشآت التي تستخدم البرامج الإلكترونية</t>
  </si>
  <si>
    <t>التوزيع النسبي للمنشآت التي لديها بيانات سحابية</t>
  </si>
  <si>
    <t>التوزيع النسبي لاستخدام المنشآت للأجهزة (كفية-محمولة-مكتبية)</t>
  </si>
  <si>
    <t>التوزيع النسبي للمنشآت التي لديها دفاتر محاسبية (ميزانية)</t>
  </si>
  <si>
    <t>آراء المنشآت السياحية حول أهم المعوقات</t>
  </si>
  <si>
    <t>أهم المشكلات التي تواجه بيئة تطوير الأعمال</t>
  </si>
  <si>
    <t>شكل (4) توزيع المشتغلين في الأنشطة المميزة للسياحة بالمملكة حسب حجم المنشأة، 2017م</t>
  </si>
  <si>
    <t>شكل (5) توزيع المشتغلين السعوديين في الأنشطة المميزة للسياحة بالمملكة حسب النشاط، 2017م</t>
  </si>
  <si>
    <t>شكل (6) التوزيع النسبي للمشتغلين في الأنشطة المميزة للسياحة بالمملكة حسب الجنس، 2017</t>
  </si>
  <si>
    <t>شكل (7) التوزيع النسبي للمشتغلين في الأنشطة المميزة للسياحة بالمملكة حسب الجنس ونوع النشاط، 2017</t>
  </si>
  <si>
    <t>شكل (8) التوزيع النسبي للإناث المشتغلات في الأنشطة المميزة للسياحة بالمملكة حسب نوع النشاط، 2017</t>
  </si>
  <si>
    <t>جدول رقم (19)</t>
  </si>
  <si>
    <t xml:space="preserve">معدل العائد اليومي </t>
  </si>
  <si>
    <t>Table No. 1</t>
  </si>
  <si>
    <t>Total establishments by workforce capacity and economic activity for 2017</t>
  </si>
  <si>
    <r>
      <rPr>
        <sz val="14"/>
        <color rgb="FFFFFFFF"/>
        <rFont val="Sakkal Majalla"/>
      </rPr>
      <t>Total</t>
    </r>
  </si>
  <si>
    <t>Less than 5 workers</t>
  </si>
  <si>
    <t>6-49 Employees</t>
  </si>
  <si>
    <t>50-249 Employees</t>
  </si>
  <si>
    <t>250+ workers</t>
  </si>
  <si>
    <t xml:space="preserve">  المصدر_ الهيئة العامة للإحصاء ( مسح المنشآت السياحيه 2017)</t>
  </si>
  <si>
    <t>Table No. 2</t>
  </si>
  <si>
    <t xml:space="preserve"> Saudi employees by establishment size and economic activity 2017</t>
  </si>
  <si>
    <t>Non-Saudi employees by establishment size and economic activity 2017</t>
  </si>
  <si>
    <t>Table No. 3</t>
  </si>
  <si>
    <t>Table No. 4</t>
  </si>
  <si>
    <t>Total employees by establishment size and economic activity 2017</t>
  </si>
  <si>
    <t>Table No. 5</t>
  </si>
  <si>
    <t>سعودي - Saudi</t>
  </si>
  <si>
    <t>غير سعودي - Non-Saudi</t>
  </si>
  <si>
    <t>Male</t>
  </si>
  <si>
    <t>Female</t>
  </si>
  <si>
    <t>Table No. 6</t>
  </si>
  <si>
    <t>الجملة*</t>
  </si>
  <si>
    <t>نسبة توظيف المشتغلين السعوديين حسب فئة وحجم النشاط الاقتصادي 2017</t>
  </si>
  <si>
    <t>Tota</t>
  </si>
  <si>
    <t>Table No. 7</t>
  </si>
  <si>
    <t>Economic Activity</t>
  </si>
  <si>
    <t>Managers</t>
  </si>
  <si>
    <t>Specialists</t>
  </si>
  <si>
    <t>Technicians</t>
  </si>
  <si>
    <t>Professionals</t>
  </si>
  <si>
    <t xml:space="preserve">Workers </t>
  </si>
  <si>
    <t>Travel Agencies and other Reservation Services</t>
  </si>
  <si>
    <t>Employees (Saudi/non-Saudi) by profession and economic activity</t>
  </si>
  <si>
    <t>Salaries and wages by establishment size and economic activity 2017</t>
  </si>
  <si>
    <t>Benefits and allowances by establishment size and economic activity 2017</t>
  </si>
  <si>
    <t>Total compensations of employees by establishment size and economic activity 2017</t>
  </si>
  <si>
    <t xml:space="preserve"> المصدر_ الهيئة العامة للإحصاء ( مسح المنشآت السياحيه 2017)</t>
  </si>
  <si>
    <t>Table No. 8</t>
  </si>
  <si>
    <t xml:space="preserve"> Saudi/non Employees by profession and economic activity</t>
  </si>
  <si>
    <t>المشتغلون غير سعوديين حسب المهنة والنشاط الاقتصادي</t>
  </si>
  <si>
    <t>المشتغلون السعوديين حسب المهنة والنشاط الاقتصادي 2017</t>
  </si>
  <si>
    <t>Number of workers (Saudi and non-Saudi) by gender and economic activity 2017</t>
  </si>
  <si>
    <t xml:space="preserve"> Percentage employment of Saudi workers by economic group  and  activity 2017</t>
  </si>
  <si>
    <t xml:space="preserve"> Saudi Employees by profession and economic activity  2017</t>
  </si>
  <si>
    <t xml:space="preserve">                           سعودي  وغير سعودي                           (Saudi/non-Saudi)</t>
  </si>
  <si>
    <t xml:space="preserve">                            غير سعودي                           Saudi/non</t>
  </si>
  <si>
    <t xml:space="preserve">                                       سعودي                                      Saudi</t>
  </si>
  <si>
    <t>Table No. 9</t>
  </si>
  <si>
    <t>Table No.10</t>
  </si>
  <si>
    <t>Table No.11</t>
  </si>
  <si>
    <t>Table No.12</t>
  </si>
  <si>
    <t>Table No.13</t>
  </si>
  <si>
    <t>Total compensations of employees by economic activity 2017</t>
  </si>
  <si>
    <t>Table No.14</t>
  </si>
  <si>
    <t>Operating expenditure by establishment size and economic activity 2017</t>
  </si>
  <si>
    <t>Operating revenues by establishment size and economic activity 2017</t>
  </si>
  <si>
    <t>Table No.15</t>
  </si>
  <si>
    <t>Operating  revenues by economic activity 2017</t>
  </si>
  <si>
    <r>
      <rPr>
        <sz val="14"/>
        <color rgb="FFFFFFFF"/>
        <rFont val="Sakkal Majalla"/>
      </rPr>
      <t>Secondary Activities</t>
    </r>
  </si>
  <si>
    <t>Main Activity</t>
  </si>
  <si>
    <t xml:space="preserve">       الإيرادات التشغيلية                      Operating Revenues   </t>
  </si>
  <si>
    <t>( بآلاف الريالات )  (Thousand Riyals)</t>
  </si>
  <si>
    <t>جدول رقم (17)</t>
  </si>
  <si>
    <t>Table No.17</t>
  </si>
  <si>
    <t>Table No.16</t>
  </si>
  <si>
    <t>Operating surplus by establishment size and economic activity 2017</t>
  </si>
  <si>
    <t>المصدر_ الهيئة العامة للإحصاء ( مسح المنشآت السياحيه 2017)</t>
  </si>
  <si>
    <t>Monthly occupancy percentages  of furnished rooms/apartments by type</t>
  </si>
  <si>
    <t>جدول رقم (18)</t>
  </si>
  <si>
    <t>Table No.18</t>
  </si>
  <si>
    <t>Average daily price of furnished rooms/apartments by month (Riyals)</t>
  </si>
  <si>
    <t>Average daily return of furnished rooms/apartments by type (Riyals)</t>
  </si>
  <si>
    <t>Table No.19</t>
  </si>
  <si>
    <t>Table No.20</t>
  </si>
  <si>
    <t>Table No.21</t>
  </si>
  <si>
    <t>Average duration of residence in furnished rooms/apartments by type (night)</t>
  </si>
  <si>
    <t>Table No.22</t>
  </si>
  <si>
    <t>Table No.23</t>
  </si>
  <si>
    <t>Table No.24</t>
  </si>
  <si>
    <t>Table No.25</t>
  </si>
  <si>
    <t>Table No.26</t>
  </si>
  <si>
    <t>جدول رقم (27)</t>
  </si>
  <si>
    <t>Table No.27</t>
  </si>
  <si>
    <t>Table No.28</t>
  </si>
  <si>
    <t>جدول رقم (29)</t>
  </si>
  <si>
    <t>Table No.29</t>
  </si>
  <si>
    <t>Number of available seats for international flights</t>
  </si>
  <si>
    <t>Number of international passengers</t>
  </si>
  <si>
    <t>Operating rate of international flights</t>
  </si>
  <si>
    <t>Number of available seats for local flights</t>
  </si>
  <si>
    <t>Number of local passengers</t>
  </si>
  <si>
    <t>Operating rate of local flights</t>
  </si>
  <si>
    <t>Transport services</t>
  </si>
  <si>
    <t>Percentage of passenger flights by trip type</t>
  </si>
  <si>
    <r>
      <rPr>
        <sz val="14"/>
        <color theme="0"/>
        <rFont val="Sakkal Majalla"/>
      </rPr>
      <t xml:space="preserve">Use social media </t>
    </r>
  </si>
  <si>
    <r>
      <rPr>
        <sz val="14"/>
        <color theme="0"/>
        <rFont val="Sakkal Majalla"/>
      </rPr>
      <t xml:space="preserve">Do not use social media </t>
    </r>
  </si>
  <si>
    <t>Percentage distribution of establishments that have an account on social media by economic activity</t>
  </si>
  <si>
    <t>Use various electronic programs and services</t>
  </si>
  <si>
    <t>Do not use various electronic programs and services</t>
  </si>
  <si>
    <t>Percentage distribution of establishments that use various electronic programs and services by activity</t>
  </si>
  <si>
    <t>Percentage distribution of establishments that have cloud data by economic activity</t>
  </si>
  <si>
    <t xml:space="preserve">Cloud Data </t>
  </si>
  <si>
    <t xml:space="preserve">Non-cloud Data </t>
  </si>
  <si>
    <t xml:space="preserve">  نوع الجهاز                 Device type  </t>
  </si>
  <si>
    <t>Hand-held or tablets</t>
  </si>
  <si>
    <t>Laptop</t>
  </si>
  <si>
    <t>Desktops (PC)</t>
  </si>
  <si>
    <t>Percentage distribution of devices used in establishments by device type and economic activity</t>
  </si>
  <si>
    <t>_</t>
  </si>
  <si>
    <t xml:space="preserve">Percentage distribution of establishments that have accounting books (budget) by economic activity </t>
  </si>
  <si>
    <t>Have Accounting Books</t>
  </si>
  <si>
    <t>Do not have Accounting Books</t>
  </si>
  <si>
    <t>Views of tourists establishments on major constraints facing setting up or practicing the activity</t>
  </si>
  <si>
    <t>Constraints facing setting up or practicing the activity</t>
  </si>
  <si>
    <t>Availability of Skilled Labour</t>
  </si>
  <si>
    <t>Electricity Price</t>
  </si>
  <si>
    <t>Licenses &amp; Permits</t>
  </si>
  <si>
    <t>Electricity Supply (without interruption)</t>
  </si>
  <si>
    <t>Water Price</t>
  </si>
  <si>
    <t>Government Procedures and Bureaucracy</t>
  </si>
  <si>
    <t>Security &amp; Stability</t>
  </si>
  <si>
    <t>Access to Finance</t>
  </si>
  <si>
    <t>Fuel Price</t>
  </si>
  <si>
    <t>Access to Telecommunication (Phone &amp; Internet)</t>
  </si>
  <si>
    <t>Government Inspection Procedures</t>
  </si>
  <si>
    <t>Fuel Supply (without interruption)</t>
  </si>
  <si>
    <t>Water Supply (without interruption)</t>
  </si>
  <si>
    <t>Labour Laws &amp; Regulations</t>
  </si>
  <si>
    <t>Land / Rent of Space</t>
  </si>
  <si>
    <t>There are constraints</t>
  </si>
  <si>
    <t>No constraints</t>
  </si>
  <si>
    <t xml:space="preserve">Major problems facing business environment development </t>
  </si>
  <si>
    <t>Problem</t>
  </si>
  <si>
    <t>Percentage</t>
  </si>
  <si>
    <r>
      <rPr>
        <sz val="14"/>
        <color rgb="FF000000"/>
        <rFont val="Sakkal Majalla"/>
      </rPr>
      <t xml:space="preserve">Local Competition </t>
    </r>
  </si>
  <si>
    <r>
      <rPr>
        <sz val="14"/>
        <color theme="1"/>
        <rFont val="Sakkal Majalla"/>
      </rPr>
      <t xml:space="preserve">Low demand </t>
    </r>
  </si>
  <si>
    <t>( بآلاف الريالات )      (Thousand Riyals)</t>
  </si>
  <si>
    <t>( بآلاف الريالات )   (Thousand Riyals)</t>
  </si>
  <si>
    <t>( بآلاف الريالات )    (Thousand Riyals)</t>
  </si>
  <si>
    <t>( بآلاف الريالات )                  (Thousand Riyals)</t>
  </si>
  <si>
    <t>المشتغلون غير السعوديين حسب المهنة والنشاط الاقتصادي 2017</t>
  </si>
  <si>
    <t>جدول رقم (30)</t>
  </si>
  <si>
    <t>Table No.30</t>
  </si>
  <si>
    <t xml:space="preserve">النسبه </t>
  </si>
  <si>
    <t xml:space="preserve">سعودي وغير سعودي </t>
  </si>
  <si>
    <t xml:space="preserve"> نسبة المشتغلين حسب المهنه</t>
  </si>
  <si>
    <t xml:space="preserve">نسبة المشتغلين  </t>
  </si>
  <si>
    <t>شكل (9) التوزيع النسبي للمشتغلين حسب المهنة</t>
  </si>
  <si>
    <t>شكل (10) التوزيع النسبي للمشتغلين السعوديين حسب المهنة</t>
  </si>
  <si>
    <t xml:space="preserve">المشتغلين السعوديين  من إجمالي المشتغلين </t>
  </si>
  <si>
    <r>
      <t>شكل (11) التوزيع النسبي لتعويضات المشتغلين في الأنشطة المميزة للسياحة بالمملكة حسب نوع النشاط، 2017</t>
    </r>
    <r>
      <rPr>
        <sz val="12"/>
        <color rgb="FF000000"/>
        <rFont val="Frutiger LT Arabic 45 Light"/>
      </rPr>
      <t>  </t>
    </r>
  </si>
  <si>
    <t>شكل (12) العلاقة بين نسبة المشتغلين والتعويضات المدفوعة لهم حسب نوع النشاط، 2017  </t>
  </si>
  <si>
    <t xml:space="preserve">المشتغلين </t>
  </si>
  <si>
    <t xml:space="preserve">التعويضات </t>
  </si>
  <si>
    <t>شكل (13) توزيع  تعويضات المشتغلين في الأنشطة المميزة للسياحة حسب حجم المنشأة، 2017</t>
  </si>
  <si>
    <t>شكل (14) التوزيع النسبي  لتعويضات المشتغلين في الأنشطة المميزة للسياحة بالمملكة 2017</t>
  </si>
  <si>
    <t>شكل (15) توزيع الإيرادات التشغيلية  للأنشطة المميزة للسياحة بالمملكة، 2017م</t>
  </si>
  <si>
    <t>شكل (16) توزيع الإيرادات التشغيلية  للأنشطة المميزة للسياحة بالمملكة حسب حجم المنشآت 2017</t>
  </si>
  <si>
    <t>شكل (17) توزيع النفقات التشغيلية  للأنشطة المميزة للسياحة بالمملكة 2017</t>
  </si>
  <si>
    <t>شكل (18) توزيع النفقات التشغيلية للأنشطة المميزة للسياحة بالمملكة حسب حجم المنشآت، 2017</t>
  </si>
  <si>
    <t>الشكل (19) نسب الإشغال الشهرية لوحدات الإقامة</t>
  </si>
  <si>
    <r>
      <t>ا</t>
    </r>
    <r>
      <rPr>
        <b/>
        <sz val="11"/>
        <color theme="1"/>
        <rFont val="Frutiger LT Arabic 45 Light"/>
      </rPr>
      <t>لشكل (20) متوسط السعر اليومي لوحدات الإقامة حسب الشه</t>
    </r>
    <r>
      <rPr>
        <sz val="11"/>
        <color theme="1"/>
        <rFont val="Frutiger LT Arabic 45 Light"/>
      </rPr>
      <t>ر</t>
    </r>
  </si>
  <si>
    <t xml:space="preserve">الشكل (22) متوسط مدة الإقامة حسب الشهر </t>
  </si>
  <si>
    <t>شكل (23) التوزيع النسبي للرحلات المباعة حسب نوع الرحلة، 2017</t>
  </si>
  <si>
    <t>شكل (24) التوزيع النسبي للرحلات المباعة حسب نوع الرحلة، 2017</t>
  </si>
  <si>
    <t>الشكل (25) التوزيع النسبي للمنشآت التي تستخدم برامج التواصل الاجتماعي حسب النشاط الاقتصادي</t>
  </si>
  <si>
    <t xml:space="preserve">الشكل (26) التوزيع النسبي للمنشأت التي تستخدم البرامج الالكترونية  والخدمات المختلفةحسب النشاط </t>
  </si>
  <si>
    <t>الشكل (27) التوزيع النسبي للمنشأت التي لديها بيانات سحابية  حسب  النشاط الاقتصادي</t>
  </si>
  <si>
    <t>الشكل (28) التوزيع النسبي للأجهزة المستخدمة في المنشات حسب نوع الجهاز  المستخدم و النشاط الاقتصادي</t>
  </si>
  <si>
    <t xml:space="preserve">الشكل (29) التوزيع النسبي للمنشأت التي  لديها دفاتر محاسبية ( ميزانية ) حسب النشاط الاقتصادي </t>
  </si>
  <si>
    <t>شكل (30) آراء المنشآت السياحية حول أهم المعوقات واجهت تأسيس او مزاولة النشاط بالمملكة ، 2017</t>
  </si>
  <si>
    <t>الشكل (31) أهم المشكلات التي تواجه تطوير بيئة الأعمال 2017</t>
  </si>
  <si>
    <t>الشكل (21) معدل العائد اليومي لوحدات الإقامة حسب الشهر</t>
  </si>
  <si>
    <t>9 &amp; 10</t>
  </si>
  <si>
    <t>23&amp;24</t>
  </si>
  <si>
    <t>مشاكل عماليه</t>
  </si>
  <si>
    <t>يوجد معوق</t>
  </si>
  <si>
    <t xml:space="preserve">مشاكل عماليه </t>
  </si>
  <si>
    <t>Problems with its workers</t>
  </si>
  <si>
    <t xml:space="preserve">Local trips </t>
  </si>
  <si>
    <t xml:space="preserve">Inbound international trips </t>
  </si>
  <si>
    <t xml:space="preserve">Outbound international trips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</si>
</sst>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_-* #,##0.00\-;_-* &quot;-&quot;??_-;_-@_-"/>
    <numFmt numFmtId="164" formatCode="_-* #,##0_-;_-* #,##0\-;_-* &quot;-&quot;??_-;_-@_-"/>
    <numFmt numFmtId="165" formatCode="0.0%"/>
  </numFmts>
  <fonts count="109" x14ac:knownFonts="1">
    <font>
      <sz val="11"/>
      <color theme="1"/>
      <name val="Arial"/>
      <family val="2"/>
      <charset val="178"/>
      <scheme val="minor"/>
    </font>
    <font>
      <b/>
      <sz val="14"/>
      <color rgb="FFFFFFFF"/>
      <name val="Sakkal Majalla"/>
    </font>
    <font>
      <sz val="14"/>
      <name val="Sakkal Majalla"/>
    </font>
    <font>
      <b/>
      <sz val="16"/>
      <name val="Sakkal Majalla"/>
    </font>
    <font>
      <b/>
      <sz val="14"/>
      <color rgb="FF000000"/>
      <name val="Sakkal Majalla"/>
    </font>
    <font>
      <b/>
      <sz val="14"/>
      <color theme="1"/>
      <name val="Sakkal Majalla"/>
    </font>
    <font>
      <b/>
      <sz val="11"/>
      <color rgb="FFFA7D00"/>
      <name val="Arial"/>
      <family val="2"/>
      <charset val="178"/>
      <scheme val="minor"/>
    </font>
    <font>
      <b/>
      <sz val="12"/>
      <color theme="0"/>
      <name val="Sakkal Majalla"/>
    </font>
    <font>
      <b/>
      <sz val="12"/>
      <color theme="1"/>
      <name val="Sakkal Majalla"/>
    </font>
    <font>
      <sz val="13"/>
      <color theme="1"/>
      <name val="Sakkal Majalla"/>
    </font>
    <font>
      <sz val="14"/>
      <color theme="1"/>
      <name val="Sakkal Majalla"/>
    </font>
    <font>
      <b/>
      <sz val="14"/>
      <color theme="0"/>
      <name val="Sakkal Majalla"/>
    </font>
    <font>
      <b/>
      <sz val="14"/>
      <name val="Sakkal Majalla"/>
    </font>
    <font>
      <sz val="11"/>
      <color theme="1"/>
      <name val="Arial"/>
      <family val="2"/>
      <charset val="178"/>
      <scheme val="minor"/>
    </font>
    <font>
      <sz val="11"/>
      <color rgb="FF000000"/>
      <name val="Arial"/>
      <family val="2"/>
      <charset val="178"/>
      <scheme val="minor"/>
    </font>
    <font>
      <sz val="12"/>
      <name val="Sakkal Majalla"/>
    </font>
    <font>
      <b/>
      <sz val="16"/>
      <color theme="1"/>
      <name val="Sakkal Majalla"/>
    </font>
    <font>
      <sz val="11"/>
      <color theme="0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b/>
      <sz val="11"/>
      <color theme="0"/>
      <name val="Arial"/>
      <family val="2"/>
      <scheme val="minor"/>
    </font>
    <font>
      <b/>
      <sz val="10"/>
      <color theme="0"/>
      <name val="Arial"/>
      <family val="2"/>
    </font>
    <font>
      <sz val="12"/>
      <color theme="1"/>
      <name val="Arial"/>
      <family val="2"/>
      <charset val="178"/>
      <scheme val="minor"/>
    </font>
    <font>
      <b/>
      <sz val="12"/>
      <name val="Sakkal Majalla"/>
    </font>
    <font>
      <b/>
      <sz val="12"/>
      <color rgb="FF00B050"/>
      <name val="Sakkal Majalla"/>
    </font>
    <font>
      <sz val="12"/>
      <color theme="0"/>
      <name val="Sakkal Majalla"/>
    </font>
    <font>
      <b/>
      <sz val="14"/>
      <color rgb="FF00B050"/>
      <name val="Sakkal Majalla"/>
    </font>
    <font>
      <b/>
      <sz val="14"/>
      <color rgb="FFFF0000"/>
      <name val="Sakkal Majalla"/>
    </font>
    <font>
      <sz val="14"/>
      <color rgb="FFFF0000"/>
      <name val="Sakkal Majalla"/>
    </font>
    <font>
      <b/>
      <sz val="10"/>
      <color theme="1"/>
      <name val="Arial"/>
      <family val="2"/>
      <scheme val="minor"/>
    </font>
    <font>
      <sz val="14"/>
      <color theme="0"/>
      <name val="Sakkal Majalla"/>
    </font>
    <font>
      <b/>
      <sz val="14"/>
      <color indexed="8"/>
      <name val="Sakkal Majalla"/>
    </font>
    <font>
      <sz val="14"/>
      <color theme="1" tint="0.249977111117893"/>
      <name val="Sakkal Majalla"/>
    </font>
    <font>
      <sz val="14"/>
      <color rgb="FFFFFFFF"/>
      <name val="Sakkal Majalla"/>
    </font>
    <font>
      <sz val="14"/>
      <color rgb="FF000000"/>
      <name val="Sakkal Majalla"/>
    </font>
    <font>
      <sz val="11"/>
      <color theme="1"/>
      <name val="Frutiger LT Arabic 45 Light"/>
    </font>
    <font>
      <sz val="11"/>
      <color theme="1"/>
      <name val="Neo Sans Arabic"/>
      <family val="2"/>
    </font>
    <font>
      <sz val="14"/>
      <color theme="1" tint="0.34998626667073579"/>
      <name val="Sakkal Majalla"/>
    </font>
    <font>
      <sz val="12"/>
      <color theme="1"/>
      <name val="Sakkal Majalla"/>
    </font>
    <font>
      <u/>
      <sz val="11"/>
      <color theme="10"/>
      <name val="Arial"/>
      <family val="2"/>
      <charset val="178"/>
      <scheme val="minor"/>
    </font>
    <font>
      <sz val="11"/>
      <name val="Frutiger LT Arabic 45 Light"/>
    </font>
    <font>
      <sz val="20"/>
      <name val="Neo Sans Arabic"/>
      <family val="2"/>
      <charset val="178"/>
    </font>
    <font>
      <sz val="11"/>
      <color theme="1"/>
      <name val="Neo Sans Arabic"/>
      <family val="2"/>
      <charset val="178"/>
    </font>
    <font>
      <b/>
      <sz val="14"/>
      <name val="Frutiger LT Arabic 45 Light"/>
    </font>
    <font>
      <b/>
      <sz val="10"/>
      <color theme="1"/>
      <name val="Frutiger LT Arabic 45 Light"/>
    </font>
    <font>
      <b/>
      <sz val="14"/>
      <name val="Neo Sans Arabic"/>
      <family val="2"/>
    </font>
    <font>
      <sz val="14"/>
      <color theme="1"/>
      <name val="Arial"/>
      <family val="2"/>
      <charset val="178"/>
      <scheme val="minor"/>
    </font>
    <font>
      <b/>
      <sz val="11"/>
      <name val="Neo Sans Arabic"/>
      <family val="2"/>
    </font>
    <font>
      <b/>
      <sz val="10"/>
      <name val="Neo Sans Arabic"/>
      <family val="2"/>
    </font>
    <font>
      <b/>
      <sz val="8"/>
      <name val="Neo Sans Arabic"/>
      <family val="2"/>
    </font>
    <font>
      <b/>
      <sz val="7"/>
      <color theme="1"/>
      <name val="Frutiger LT Arabic 45 Light"/>
    </font>
    <font>
      <sz val="12"/>
      <color rgb="FFFFFFFF"/>
      <name val="Frutiger LT Arabic 45 Light"/>
    </font>
    <font>
      <sz val="12"/>
      <color theme="0"/>
      <name val="Frutiger LT Arabic 45 Light"/>
    </font>
    <font>
      <sz val="12"/>
      <name val="Frutiger LT Arabic 45 Light"/>
    </font>
    <font>
      <sz val="10"/>
      <name val="Frutiger LT Arabic 45 Light"/>
    </font>
    <font>
      <b/>
      <sz val="12"/>
      <color rgb="FFFFFFFF"/>
      <name val="Frutiger LT Arabic 45 Light"/>
    </font>
    <font>
      <b/>
      <sz val="12"/>
      <color theme="0"/>
      <name val="Frutiger LT Arabic 45 Light"/>
    </font>
    <font>
      <b/>
      <sz val="11"/>
      <color theme="1"/>
      <name val="Frutiger LT Arabic 45 Light"/>
    </font>
    <font>
      <b/>
      <sz val="11"/>
      <color rgb="FFFFFFFF"/>
      <name val="Frutiger LT Arabic 45 Light"/>
    </font>
    <font>
      <b/>
      <sz val="8"/>
      <name val="Frutiger LT Arabic 45 Light"/>
    </font>
    <font>
      <b/>
      <sz val="12"/>
      <name val="Frutiger LT Arabic 45 Light"/>
    </font>
    <font>
      <sz val="10"/>
      <color theme="1"/>
      <name val="Arial"/>
      <family val="2"/>
      <charset val="178"/>
      <scheme val="minor"/>
    </font>
    <font>
      <sz val="10"/>
      <color theme="1"/>
      <name val="Frutiger LT Arabic 45 Light"/>
    </font>
    <font>
      <sz val="8"/>
      <color theme="1"/>
      <name val="Arial"/>
      <family val="2"/>
      <charset val="178"/>
      <scheme val="minor"/>
    </font>
    <font>
      <sz val="10"/>
      <color theme="1"/>
      <name val="Neo Sans Arabic"/>
      <family val="2"/>
    </font>
    <font>
      <sz val="12"/>
      <color theme="1"/>
      <name val="Frutiger LT Arabic 45 Light"/>
    </font>
    <font>
      <sz val="8"/>
      <color theme="1"/>
      <name val="Frutiger LT Arabic 45 Light"/>
    </font>
    <font>
      <sz val="7"/>
      <color theme="1"/>
      <name val="Frutiger LT Arabic 45 Light"/>
    </font>
    <font>
      <sz val="7"/>
      <color theme="1"/>
      <name val="Arial"/>
      <family val="2"/>
      <charset val="178"/>
      <scheme val="minor"/>
    </font>
    <font>
      <sz val="10"/>
      <color theme="1"/>
      <name val="Sakkal Majalla"/>
    </font>
    <font>
      <b/>
      <sz val="8"/>
      <color theme="1"/>
      <name val="Sakkal Majalla"/>
    </font>
    <font>
      <sz val="7"/>
      <color theme="1"/>
      <name val="Sakkal Majalla"/>
    </font>
    <font>
      <sz val="8"/>
      <name val="Neo Sans Arabic"/>
      <family val="2"/>
    </font>
    <font>
      <sz val="10"/>
      <name val="Neo Sans Arabic"/>
      <family val="2"/>
    </font>
    <font>
      <sz val="16"/>
      <color theme="1"/>
      <name val="Arial"/>
      <family val="2"/>
      <charset val="178"/>
      <scheme val="minor"/>
    </font>
    <font>
      <sz val="11"/>
      <color theme="0"/>
      <name val="Sakkal Majalla"/>
    </font>
    <font>
      <sz val="7"/>
      <color theme="1"/>
      <name val="Arial"/>
      <family val="2"/>
      <scheme val="minor"/>
    </font>
    <font>
      <sz val="8"/>
      <name val="Frutiger LT Arabic 45 Light"/>
    </font>
    <font>
      <b/>
      <sz val="16"/>
      <color theme="1"/>
      <name val="Frutiger LT Arabic 45 Light"/>
    </font>
    <font>
      <b/>
      <sz val="14"/>
      <color theme="1"/>
      <name val="Frutiger LT Arabic 45 Light"/>
    </font>
    <font>
      <b/>
      <sz val="12"/>
      <color theme="1"/>
      <name val="Frutiger LT Arabic 45 Light"/>
    </font>
    <font>
      <sz val="10"/>
      <color rgb="FF000000"/>
      <name val="Frutiger LT Arabic 45 Light"/>
    </font>
    <font>
      <sz val="12"/>
      <color rgb="FF000000"/>
      <name val="Frutiger LT Arabic 45 Light"/>
    </font>
    <font>
      <sz val="11"/>
      <color rgb="FFFFFFFF"/>
      <name val="Frutiger LT Arabic 45 Light"/>
    </font>
    <font>
      <sz val="14"/>
      <name val="Frutiger LT Arabic 45 Light"/>
    </font>
    <font>
      <sz val="11"/>
      <color theme="0"/>
      <name val="Frutiger LT Arabic 45 Light"/>
    </font>
    <font>
      <b/>
      <sz val="11"/>
      <color theme="1"/>
      <name val="Neo Sans Arabic"/>
      <family val="2"/>
    </font>
    <font>
      <sz val="12"/>
      <color theme="1" tint="0.249977111117893"/>
      <name val="Frutiger LT Arabic 45 Light"/>
    </font>
    <font>
      <b/>
      <sz val="12"/>
      <color indexed="8"/>
      <name val="Frutiger LT Arabic 45 Light"/>
    </font>
    <font>
      <sz val="14"/>
      <color theme="1"/>
      <name val="Frutiger LT Arabic 45 Light"/>
    </font>
    <font>
      <b/>
      <sz val="14"/>
      <color rgb="FF000000"/>
      <name val="Frutiger LT Arabic 45 Light"/>
    </font>
    <font>
      <b/>
      <sz val="12"/>
      <color rgb="FF000000"/>
      <name val="Frutiger LT Arabic 45 Light"/>
    </font>
    <font>
      <sz val="11"/>
      <name val="Neo Sans Arabic"/>
      <family val="2"/>
    </font>
    <font>
      <b/>
      <sz val="11"/>
      <color rgb="FF000000"/>
      <name val="Frutiger LT Arabic 45 Light"/>
    </font>
    <font>
      <b/>
      <sz val="11"/>
      <color theme="1" tint="0.249977111117893"/>
      <name val="Frutiger LT Arabic 45 Light"/>
    </font>
    <font>
      <b/>
      <sz val="14"/>
      <color rgb="FF404040"/>
      <name val="Frutiger LT Arabic 45 Light"/>
    </font>
    <font>
      <sz val="18"/>
      <name val="Neo Sans Arabic"/>
      <family val="2"/>
    </font>
    <font>
      <sz val="14"/>
      <name val="Neo Sans Arabic"/>
      <family val="2"/>
    </font>
    <font>
      <sz val="14"/>
      <color theme="1"/>
      <name val="Neo Sans Arabic"/>
      <family val="2"/>
    </font>
    <font>
      <sz val="12"/>
      <name val="Neo Sans Arabic"/>
      <family val="2"/>
    </font>
    <font>
      <sz val="16"/>
      <name val="Neo Sans Arabic"/>
      <family val="2"/>
    </font>
    <font>
      <sz val="8"/>
      <color theme="1"/>
      <name val="Neo Sans Arabic"/>
      <family val="2"/>
    </font>
    <font>
      <sz val="16"/>
      <color theme="1"/>
      <name val="Neo Sans Arabic"/>
      <family val="2"/>
    </font>
    <font>
      <sz val="12"/>
      <color theme="1"/>
      <name val="Neo Sans Arabic"/>
      <family val="2"/>
    </font>
    <font>
      <sz val="14"/>
      <color rgb="FF404040"/>
      <name val="Neo Sans Arabic"/>
      <family val="2"/>
    </font>
    <font>
      <sz val="12"/>
      <color rgb="FF404040"/>
      <name val="Neo Sans Arabic"/>
      <family val="2"/>
    </font>
    <font>
      <sz val="12"/>
      <color indexed="8"/>
      <name val="Neo Sans Arabic"/>
      <family val="2"/>
    </font>
    <font>
      <sz val="10"/>
      <color theme="0"/>
      <name val="Frutiger LT Arabic 45 Light"/>
    </font>
    <font>
      <sz val="10"/>
      <color theme="0"/>
      <name val="Sakkal Majalla"/>
    </font>
    <font>
      <b/>
      <sz val="10"/>
      <color rgb="FFFFFFFF"/>
      <name val="Frutiger LT Arabic 45 Light"/>
    </font>
  </fonts>
  <fills count="21">
    <fill>
      <patternFill patternType="none"/>
    </fill>
    <fill>
      <patternFill patternType="gray125"/>
    </fill>
    <fill>
      <patternFill patternType="solid">
        <fgColor rgb="FF548DD4"/>
        <bgColor indexed="64"/>
      </patternFill>
    </fill>
    <fill>
      <patternFill patternType="solid">
        <fgColor rgb="FFF2F2F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1F4E78"/>
        <bgColor rgb="FF000000"/>
      </patternFill>
    </fill>
    <fill>
      <patternFill patternType="solid">
        <fgColor rgb="FF2F75B5"/>
        <bgColor rgb="FF000000"/>
      </patternFill>
    </fill>
    <fill>
      <patternFill patternType="solid">
        <fgColor rgb="FF1F4E78"/>
        <bgColor indexed="64"/>
      </patternFill>
    </fill>
    <fill>
      <patternFill patternType="solid">
        <fgColor theme="0" tint="-0.14999847407452621"/>
        <bgColor rgb="FF000000"/>
      </patternFill>
    </fill>
    <fill>
      <patternFill patternType="solid">
        <fgColor theme="4" tint="-0.249977111117893"/>
        <bgColor rgb="FF000000"/>
      </patternFill>
    </fill>
    <fill>
      <patternFill patternType="solid">
        <fgColor theme="4" tint="-0.499984740745262"/>
        <bgColor rgb="FF000000"/>
      </patternFill>
    </fill>
    <fill>
      <patternFill patternType="solid">
        <fgColor theme="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</borders>
  <cellStyleXfs count="6">
    <xf numFmtId="0" fontId="0" fillId="0" borderId="0"/>
    <xf numFmtId="0" fontId="6" fillId="3" borderId="1" applyNumberFormat="0" applyAlignment="0" applyProtection="0"/>
    <xf numFmtId="43" fontId="13" fillId="0" borderId="0" applyFont="0" applyFill="0" applyBorder="0" applyAlignment="0" applyProtection="0"/>
    <xf numFmtId="0" fontId="14" fillId="0" borderId="0"/>
    <xf numFmtId="9" fontId="13" fillId="0" borderId="0" applyFont="0" applyFill="0" applyBorder="0" applyAlignment="0" applyProtection="0"/>
    <xf numFmtId="0" fontId="38" fillId="0" borderId="0" applyNumberFormat="0" applyFill="0" applyBorder="0" applyAlignment="0" applyProtection="0"/>
  </cellStyleXfs>
  <cellXfs count="647">
    <xf numFmtId="0" fontId="0" fillId="0" borderId="0" xfId="0"/>
    <xf numFmtId="0" fontId="5" fillId="0" borderId="0" xfId="0" applyFont="1" applyAlignment="1">
      <alignment vertical="center"/>
    </xf>
    <xf numFmtId="3" fontId="0" fillId="0" borderId="0" xfId="0" applyNumberFormat="1"/>
    <xf numFmtId="0" fontId="21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0" fontId="10" fillId="0" borderId="0" xfId="0" applyFont="1"/>
    <xf numFmtId="9" fontId="0" fillId="0" borderId="0" xfId="0" applyNumberFormat="1"/>
    <xf numFmtId="10" fontId="0" fillId="0" borderId="0" xfId="0" applyNumberFormat="1"/>
    <xf numFmtId="165" fontId="0" fillId="0" borderId="0" xfId="4" applyNumberFormat="1" applyFont="1"/>
    <xf numFmtId="0" fontId="14" fillId="0" borderId="0" xfId="3"/>
    <xf numFmtId="0" fontId="10" fillId="0" borderId="0" xfId="0" applyFont="1" applyFill="1"/>
    <xf numFmtId="0" fontId="34" fillId="0" borderId="0" xfId="0" applyFont="1"/>
    <xf numFmtId="0" fontId="35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14" fillId="0" borderId="0" xfId="3"/>
    <xf numFmtId="0" fontId="0" fillId="0" borderId="3" xfId="0" applyBorder="1"/>
    <xf numFmtId="0" fontId="32" fillId="4" borderId="3" xfId="0" applyFont="1" applyFill="1" applyBorder="1" applyAlignment="1">
      <alignment horizontal="center" vertical="center" wrapText="1" readingOrder="2"/>
    </xf>
    <xf numFmtId="0" fontId="2" fillId="7" borderId="3" xfId="0" applyFont="1" applyFill="1" applyBorder="1" applyAlignment="1">
      <alignment horizontal="center" vertical="center" readingOrder="2"/>
    </xf>
    <xf numFmtId="0" fontId="2" fillId="7" borderId="3" xfId="0" applyFont="1" applyFill="1" applyBorder="1" applyAlignment="1">
      <alignment horizontal="right" vertical="center" readingOrder="2"/>
    </xf>
    <xf numFmtId="0" fontId="2" fillId="8" borderId="3" xfId="0" applyFont="1" applyFill="1" applyBorder="1" applyAlignment="1">
      <alignment horizontal="center" vertical="center" readingOrder="2"/>
    </xf>
    <xf numFmtId="0" fontId="2" fillId="8" borderId="3" xfId="0" applyFont="1" applyFill="1" applyBorder="1" applyAlignment="1">
      <alignment horizontal="right" vertical="center" readingOrder="2"/>
    </xf>
    <xf numFmtId="3" fontId="2" fillId="8" borderId="3" xfId="0" applyNumberFormat="1" applyFont="1" applyFill="1" applyBorder="1" applyAlignment="1">
      <alignment horizontal="center" vertical="center" wrapText="1" readingOrder="1"/>
    </xf>
    <xf numFmtId="3" fontId="0" fillId="0" borderId="3" xfId="0" applyNumberFormat="1" applyBorder="1"/>
    <xf numFmtId="0" fontId="28" fillId="0" borderId="3" xfId="0" applyFont="1" applyBorder="1"/>
    <xf numFmtId="0" fontId="10" fillId="0" borderId="3" xfId="0" applyFont="1" applyBorder="1"/>
    <xf numFmtId="0" fontId="3" fillId="0" borderId="3" xfId="0" applyFont="1" applyBorder="1" applyAlignment="1">
      <alignment vertical="center" readingOrder="2"/>
    </xf>
    <xf numFmtId="3" fontId="29" fillId="4" borderId="3" xfId="0" applyNumberFormat="1" applyFont="1" applyFill="1" applyBorder="1" applyAlignment="1">
      <alignment horizontal="center" vertical="center" wrapText="1" readingOrder="1"/>
    </xf>
    <xf numFmtId="0" fontId="7" fillId="13" borderId="3" xfId="3" applyFont="1" applyFill="1" applyBorder="1" applyAlignment="1">
      <alignment horizontal="center" vertical="center" wrapText="1" readingOrder="2"/>
    </xf>
    <xf numFmtId="0" fontId="0" fillId="0" borderId="3" xfId="0" applyBorder="1" applyAlignment="1">
      <alignment horizontal="center" vertical="center"/>
    </xf>
    <xf numFmtId="165" fontId="2" fillId="8" borderId="3" xfId="2" applyNumberFormat="1" applyFont="1" applyFill="1" applyBorder="1" applyAlignment="1">
      <alignment horizontal="center" vertical="center" wrapText="1"/>
    </xf>
    <xf numFmtId="1" fontId="2" fillId="9" borderId="3" xfId="3" applyNumberFormat="1" applyFont="1" applyFill="1" applyBorder="1" applyAlignment="1">
      <alignment horizontal="center" vertical="center" wrapText="1" readingOrder="2"/>
    </xf>
    <xf numFmtId="9" fontId="31" fillId="9" borderId="3" xfId="3" applyNumberFormat="1" applyFont="1" applyFill="1" applyBorder="1" applyAlignment="1">
      <alignment horizontal="right" vertical="center" wrapText="1" readingOrder="2"/>
    </xf>
    <xf numFmtId="9" fontId="2" fillId="8" borderId="3" xfId="2" applyNumberFormat="1" applyFont="1" applyFill="1" applyBorder="1" applyAlignment="1">
      <alignment horizontal="center" vertical="center" wrapText="1"/>
    </xf>
    <xf numFmtId="1" fontId="2" fillId="6" borderId="3" xfId="0" applyNumberFormat="1" applyFont="1" applyFill="1" applyBorder="1" applyAlignment="1">
      <alignment horizontal="center" vertical="center" readingOrder="2"/>
    </xf>
    <xf numFmtId="9" fontId="31" fillId="6" borderId="3" xfId="0" applyNumberFormat="1" applyFont="1" applyFill="1" applyBorder="1" applyAlignment="1">
      <alignment horizontal="right" vertical="center" readingOrder="2"/>
    </xf>
    <xf numFmtId="9" fontId="31" fillId="9" borderId="3" xfId="1" applyNumberFormat="1" applyFont="1" applyFill="1" applyBorder="1" applyAlignment="1">
      <alignment horizontal="right" vertical="center" readingOrder="2"/>
    </xf>
    <xf numFmtId="9" fontId="31" fillId="6" borderId="3" xfId="1" applyNumberFormat="1" applyFont="1" applyFill="1" applyBorder="1" applyAlignment="1">
      <alignment horizontal="right" vertical="center" readingOrder="2"/>
    </xf>
    <xf numFmtId="9" fontId="31" fillId="9" borderId="3" xfId="0" applyNumberFormat="1" applyFont="1" applyFill="1" applyBorder="1" applyAlignment="1">
      <alignment horizontal="right" vertical="center" readingOrder="2"/>
    </xf>
    <xf numFmtId="0" fontId="30" fillId="0" borderId="3" xfId="0" applyFont="1" applyBorder="1" applyAlignment="1">
      <alignment vertical="center" wrapText="1" readingOrder="2"/>
    </xf>
    <xf numFmtId="0" fontId="12" fillId="0" borderId="3" xfId="0" applyFont="1" applyBorder="1" applyAlignment="1">
      <alignment vertical="center" readingOrder="2"/>
    </xf>
    <xf numFmtId="0" fontId="5" fillId="0" borderId="3" xfId="0" applyFont="1" applyBorder="1" applyAlignment="1">
      <alignment vertical="center"/>
    </xf>
    <xf numFmtId="0" fontId="29" fillId="17" borderId="3" xfId="3" applyFont="1" applyFill="1" applyBorder="1" applyAlignment="1">
      <alignment horizontal="center" vertical="center" wrapText="1" readingOrder="2"/>
    </xf>
    <xf numFmtId="0" fontId="33" fillId="8" borderId="3" xfId="0" applyFont="1" applyFill="1" applyBorder="1" applyAlignment="1">
      <alignment horizontal="center" vertical="center"/>
    </xf>
    <xf numFmtId="165" fontId="0" fillId="0" borderId="3" xfId="0" applyNumberFormat="1" applyBorder="1"/>
    <xf numFmtId="0" fontId="1" fillId="4" borderId="3" xfId="0" applyFont="1" applyFill="1" applyBorder="1" applyAlignment="1">
      <alignment horizontal="center" vertical="center" wrapText="1" readingOrder="2"/>
    </xf>
    <xf numFmtId="3" fontId="12" fillId="8" borderId="3" xfId="0" applyNumberFormat="1" applyFont="1" applyFill="1" applyBorder="1" applyAlignment="1">
      <alignment horizontal="center" vertical="center" wrapText="1" readingOrder="1"/>
    </xf>
    <xf numFmtId="3" fontId="1" fillId="4" borderId="3" xfId="0" applyNumberFormat="1" applyFont="1" applyFill="1" applyBorder="1" applyAlignment="1">
      <alignment horizontal="center" vertical="center" wrapText="1" readingOrder="1"/>
    </xf>
    <xf numFmtId="3" fontId="5" fillId="8" borderId="3" xfId="0" applyNumberFormat="1" applyFont="1" applyFill="1" applyBorder="1" applyAlignment="1">
      <alignment horizontal="center" vertical="center" wrapText="1" readingOrder="1"/>
    </xf>
    <xf numFmtId="3" fontId="1" fillId="2" borderId="3" xfId="0" applyNumberFormat="1" applyFont="1" applyFill="1" applyBorder="1" applyAlignment="1">
      <alignment horizontal="center" vertical="center" wrapText="1" readingOrder="1"/>
    </xf>
    <xf numFmtId="0" fontId="1" fillId="11" borderId="3" xfId="0" applyFont="1" applyFill="1" applyBorder="1" applyAlignment="1">
      <alignment horizontal="center" vertical="center" wrapText="1" readingOrder="2"/>
    </xf>
    <xf numFmtId="0" fontId="10" fillId="0" borderId="3" xfId="0" applyFont="1" applyFill="1" applyBorder="1"/>
    <xf numFmtId="3" fontId="10" fillId="0" borderId="3" xfId="0" applyNumberFormat="1" applyFont="1" applyBorder="1"/>
    <xf numFmtId="3" fontId="29" fillId="4" borderId="3" xfId="0" applyNumberFormat="1" applyFont="1" applyFill="1" applyBorder="1"/>
    <xf numFmtId="0" fontId="17" fillId="4" borderId="3" xfId="0" applyFont="1" applyFill="1" applyBorder="1" applyAlignment="1">
      <alignment horizontal="center" vertical="center"/>
    </xf>
    <xf numFmtId="9" fontId="0" fillId="0" borderId="3" xfId="0" applyNumberFormat="1" applyBorder="1"/>
    <xf numFmtId="0" fontId="0" fillId="0" borderId="4" xfId="0" applyBorder="1"/>
    <xf numFmtId="0" fontId="19" fillId="4" borderId="3" xfId="0" applyFont="1" applyFill="1" applyBorder="1" applyAlignment="1">
      <alignment horizontal="center" vertical="center"/>
    </xf>
    <xf numFmtId="0" fontId="20" fillId="4" borderId="3" xfId="0" applyFont="1" applyFill="1" applyBorder="1" applyAlignment="1">
      <alignment horizontal="center" vertical="center"/>
    </xf>
    <xf numFmtId="0" fontId="18" fillId="8" borderId="3" xfId="0" applyFont="1" applyFill="1" applyBorder="1" applyAlignment="1">
      <alignment horizontal="center" vertical="center"/>
    </xf>
    <xf numFmtId="3" fontId="18" fillId="8" borderId="3" xfId="0" applyNumberFormat="1" applyFont="1" applyFill="1" applyBorder="1" applyAlignment="1">
      <alignment horizontal="center" vertical="center"/>
    </xf>
    <xf numFmtId="165" fontId="18" fillId="8" borderId="3" xfId="4" applyNumberFormat="1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21" fillId="0" borderId="3" xfId="0" applyFont="1" applyBorder="1"/>
    <xf numFmtId="0" fontId="1" fillId="5" borderId="3" xfId="0" applyFont="1" applyFill="1" applyBorder="1" applyAlignment="1">
      <alignment horizontal="center" vertical="center" wrapText="1" readingOrder="2"/>
    </xf>
    <xf numFmtId="0" fontId="1" fillId="7" borderId="3" xfId="0" applyFont="1" applyFill="1" applyBorder="1" applyAlignment="1">
      <alignment horizontal="center" vertical="center" wrapText="1" readingOrder="2"/>
    </xf>
    <xf numFmtId="3" fontId="21" fillId="0" borderId="3" xfId="0" applyNumberFormat="1" applyFont="1" applyBorder="1" applyAlignment="1">
      <alignment horizontal="center" vertical="center"/>
    </xf>
    <xf numFmtId="165" fontId="10" fillId="0" borderId="3" xfId="0" applyNumberFormat="1" applyFont="1" applyBorder="1"/>
    <xf numFmtId="0" fontId="29" fillId="0" borderId="3" xfId="0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readingOrder="1"/>
    </xf>
    <xf numFmtId="0" fontId="2" fillId="0" borderId="3" xfId="0" applyFont="1" applyFill="1" applyBorder="1" applyAlignment="1">
      <alignment horizontal="right" vertical="center" readingOrder="2"/>
    </xf>
    <xf numFmtId="0" fontId="2" fillId="0" borderId="3" xfId="0" applyFont="1" applyFill="1" applyBorder="1" applyAlignment="1">
      <alignment horizontal="center" vertical="center" readingOrder="2"/>
    </xf>
    <xf numFmtId="9" fontId="10" fillId="0" borderId="3" xfId="0" applyNumberFormat="1" applyFont="1" applyBorder="1"/>
    <xf numFmtId="0" fontId="9" fillId="9" borderId="3" xfId="0" applyFont="1" applyFill="1" applyBorder="1" applyAlignment="1">
      <alignment horizontal="left" vertical="center" wrapText="1" readingOrder="1"/>
    </xf>
    <xf numFmtId="0" fontId="8" fillId="9" borderId="3" xfId="0" applyFont="1" applyFill="1" applyBorder="1" applyAlignment="1">
      <alignment horizontal="center" vertical="center" readingOrder="1"/>
    </xf>
    <xf numFmtId="0" fontId="24" fillId="4" borderId="3" xfId="0" applyFont="1" applyFill="1" applyBorder="1" applyAlignment="1">
      <alignment horizontal="center" vertical="center"/>
    </xf>
    <xf numFmtId="0" fontId="23" fillId="0" borderId="3" xfId="0" applyFont="1" applyBorder="1" applyAlignment="1">
      <alignment horizontal="right" vertical="center" readingOrder="2"/>
    </xf>
    <xf numFmtId="0" fontId="0" fillId="0" borderId="3" xfId="0" applyBorder="1" applyAlignment="1">
      <alignment horizontal="right"/>
    </xf>
    <xf numFmtId="0" fontId="3" fillId="0" borderId="3" xfId="0" applyFont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readingOrder="2"/>
    </xf>
    <xf numFmtId="0" fontId="26" fillId="0" borderId="3" xfId="0" applyFont="1" applyBorder="1" applyAlignment="1">
      <alignment horizontal="right" vertical="center"/>
    </xf>
    <xf numFmtId="0" fontId="26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vertical="center" wrapText="1" readingOrder="2"/>
    </xf>
    <xf numFmtId="0" fontId="7" fillId="16" borderId="3" xfId="3" applyFont="1" applyFill="1" applyBorder="1" applyAlignment="1">
      <alignment horizontal="center" vertical="center" wrapText="1" readingOrder="2"/>
    </xf>
    <xf numFmtId="164" fontId="7" fillId="4" borderId="3" xfId="2" applyNumberFormat="1" applyFont="1" applyFill="1" applyBorder="1" applyAlignment="1">
      <alignment horizontal="center" vertical="center" wrapText="1"/>
    </xf>
    <xf numFmtId="164" fontId="7" fillId="4" borderId="3" xfId="2" applyNumberFormat="1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 readingOrder="2"/>
    </xf>
    <xf numFmtId="165" fontId="0" fillId="0" borderId="3" xfId="0" applyNumberFormat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 readingOrder="2"/>
    </xf>
    <xf numFmtId="0" fontId="26" fillId="0" borderId="3" xfId="0" applyFont="1" applyBorder="1" applyAlignment="1">
      <alignment horizontal="center" vertical="center" wrapText="1" readingOrder="2"/>
    </xf>
    <xf numFmtId="0" fontId="8" fillId="16" borderId="3" xfId="3" applyFont="1" applyFill="1" applyBorder="1" applyAlignment="1">
      <alignment horizontal="center" vertical="center" wrapText="1" readingOrder="2"/>
    </xf>
    <xf numFmtId="164" fontId="8" fillId="4" borderId="3" xfId="2" applyNumberFormat="1" applyFont="1" applyFill="1" applyBorder="1" applyAlignment="1">
      <alignment horizontal="center" vertical="center" wrapText="1"/>
    </xf>
    <xf numFmtId="164" fontId="8" fillId="4" borderId="3" xfId="2" applyNumberFormat="1" applyFont="1" applyFill="1" applyBorder="1" applyAlignment="1">
      <alignment horizontal="center" vertical="center"/>
    </xf>
    <xf numFmtId="0" fontId="4" fillId="0" borderId="3" xfId="0" applyFont="1" applyBorder="1" applyAlignment="1"/>
    <xf numFmtId="165" fontId="11" fillId="4" borderId="3" xfId="2" applyNumberFormat="1" applyFont="1" applyFill="1" applyBorder="1" applyAlignment="1">
      <alignment horizontal="center" vertical="center" wrapText="1"/>
    </xf>
    <xf numFmtId="9" fontId="11" fillId="4" borderId="3" xfId="2" applyNumberFormat="1" applyFont="1" applyFill="1" applyBorder="1" applyAlignment="1">
      <alignment horizontal="center" vertical="center" wrapText="1"/>
    </xf>
    <xf numFmtId="9" fontId="29" fillId="16" borderId="3" xfId="3" applyNumberFormat="1" applyFont="1" applyFill="1" applyBorder="1" applyAlignment="1">
      <alignment horizontal="center" vertical="center" wrapText="1" readingOrder="2"/>
    </xf>
    <xf numFmtId="9" fontId="36" fillId="8" borderId="3" xfId="2" applyNumberFormat="1" applyFont="1" applyFill="1" applyBorder="1" applyAlignment="1">
      <alignment horizontal="center" vertical="center" wrapText="1"/>
    </xf>
    <xf numFmtId="0" fontId="12" fillId="0" borderId="3" xfId="0" applyFont="1" applyBorder="1" applyAlignment="1">
      <alignment vertical="center" wrapText="1" readingOrder="2"/>
    </xf>
    <xf numFmtId="0" fontId="37" fillId="9" borderId="3" xfId="0" applyFont="1" applyFill="1" applyBorder="1" applyAlignment="1">
      <alignment horizontal="center" vertical="center" readingOrder="2"/>
    </xf>
    <xf numFmtId="0" fontId="3" fillId="0" borderId="3" xfId="0" applyFont="1" applyBorder="1" applyAlignment="1">
      <alignment vertical="center" wrapText="1" readingOrder="2"/>
    </xf>
    <xf numFmtId="0" fontId="0" fillId="0" borderId="14" xfId="0" applyBorder="1"/>
    <xf numFmtId="0" fontId="10" fillId="0" borderId="4" xfId="0" applyFont="1" applyBorder="1"/>
    <xf numFmtId="0" fontId="0" fillId="0" borderId="6" xfId="0" applyBorder="1"/>
    <xf numFmtId="0" fontId="21" fillId="0" borderId="6" xfId="0" applyFont="1" applyBorder="1"/>
    <xf numFmtId="9" fontId="21" fillId="0" borderId="3" xfId="4" applyFont="1" applyBorder="1"/>
    <xf numFmtId="10" fontId="10" fillId="0" borderId="3" xfId="0" applyNumberFormat="1" applyFont="1" applyBorder="1"/>
    <xf numFmtId="0" fontId="34" fillId="0" borderId="3" xfId="0" applyFont="1" applyBorder="1"/>
    <xf numFmtId="0" fontId="39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39" fillId="0" borderId="3" xfId="0" applyFont="1" applyBorder="1"/>
    <xf numFmtId="0" fontId="39" fillId="0" borderId="3" xfId="5" applyFont="1" applyBorder="1" applyAlignment="1">
      <alignment horizontal="right" vertical="center"/>
    </xf>
    <xf numFmtId="0" fontId="39" fillId="7" borderId="3" xfId="0" applyFont="1" applyFill="1" applyBorder="1" applyAlignment="1">
      <alignment horizontal="center" vertical="center"/>
    </xf>
    <xf numFmtId="0" fontId="39" fillId="7" borderId="3" xfId="5" applyFont="1" applyFill="1" applyBorder="1" applyAlignment="1">
      <alignment horizontal="right"/>
    </xf>
    <xf numFmtId="0" fontId="39" fillId="0" borderId="3" xfId="5" applyFont="1" applyBorder="1" applyAlignment="1">
      <alignment horizontal="right"/>
    </xf>
    <xf numFmtId="0" fontId="39" fillId="7" borderId="3" xfId="5" applyFont="1" applyFill="1" applyBorder="1" applyAlignment="1">
      <alignment horizontal="right" vertical="center"/>
    </xf>
    <xf numFmtId="0" fontId="39" fillId="0" borderId="3" xfId="5" applyFont="1" applyBorder="1" applyAlignment="1">
      <alignment horizontal="right" wrapText="1"/>
    </xf>
    <xf numFmtId="0" fontId="39" fillId="7" borderId="3" xfId="5" applyFont="1" applyFill="1" applyBorder="1" applyAlignment="1">
      <alignment horizontal="right" wrapText="1"/>
    </xf>
    <xf numFmtId="0" fontId="34" fillId="0" borderId="3" xfId="0" applyFont="1" applyBorder="1" applyAlignment="1">
      <alignment horizontal="center" vertical="center"/>
    </xf>
    <xf numFmtId="0" fontId="45" fillId="0" borderId="3" xfId="0" applyFont="1" applyBorder="1"/>
    <xf numFmtId="0" fontId="45" fillId="0" borderId="0" xfId="0" applyFont="1"/>
    <xf numFmtId="0" fontId="44" fillId="0" borderId="3" xfId="0" applyFont="1" applyBorder="1" applyAlignment="1">
      <alignment vertical="center" readingOrder="2"/>
    </xf>
    <xf numFmtId="0" fontId="49" fillId="0" borderId="3" xfId="0" applyFont="1" applyBorder="1"/>
    <xf numFmtId="0" fontId="52" fillId="7" borderId="3" xfId="0" applyFont="1" applyFill="1" applyBorder="1" applyAlignment="1">
      <alignment horizontal="center" vertical="center" readingOrder="2"/>
    </xf>
    <xf numFmtId="0" fontId="52" fillId="7" borderId="3" xfId="0" applyFont="1" applyFill="1" applyBorder="1" applyAlignment="1">
      <alignment horizontal="right" vertical="center" readingOrder="2"/>
    </xf>
    <xf numFmtId="3" fontId="52" fillId="7" borderId="3" xfId="0" applyNumberFormat="1" applyFont="1" applyFill="1" applyBorder="1" applyAlignment="1">
      <alignment horizontal="center" vertical="center" wrapText="1" readingOrder="1"/>
    </xf>
    <xf numFmtId="3" fontId="52" fillId="7" borderId="3" xfId="0" applyNumberFormat="1" applyFont="1" applyFill="1" applyBorder="1" applyAlignment="1">
      <alignment horizontal="left" vertical="center" wrapText="1" readingOrder="1"/>
    </xf>
    <xf numFmtId="0" fontId="52" fillId="8" borderId="3" xfId="0" applyFont="1" applyFill="1" applyBorder="1" applyAlignment="1">
      <alignment horizontal="center" vertical="center" readingOrder="2"/>
    </xf>
    <xf numFmtId="0" fontId="52" fillId="8" borderId="3" xfId="0" applyFont="1" applyFill="1" applyBorder="1" applyAlignment="1">
      <alignment horizontal="right" vertical="center" readingOrder="2"/>
    </xf>
    <xf numFmtId="3" fontId="52" fillId="8" borderId="3" xfId="0" applyNumberFormat="1" applyFont="1" applyFill="1" applyBorder="1" applyAlignment="1">
      <alignment horizontal="center" vertical="center" wrapText="1" readingOrder="1"/>
    </xf>
    <xf numFmtId="3" fontId="52" fillId="8" borderId="3" xfId="0" applyNumberFormat="1" applyFont="1" applyFill="1" applyBorder="1" applyAlignment="1">
      <alignment horizontal="left" vertical="center" wrapText="1" readingOrder="1"/>
    </xf>
    <xf numFmtId="3" fontId="39" fillId="7" borderId="3" xfId="0" applyNumberFormat="1" applyFont="1" applyFill="1" applyBorder="1" applyAlignment="1">
      <alignment horizontal="center" vertical="center" wrapText="1" readingOrder="1"/>
    </xf>
    <xf numFmtId="3" fontId="39" fillId="8" borderId="3" xfId="0" applyNumberFormat="1" applyFont="1" applyFill="1" applyBorder="1" applyAlignment="1">
      <alignment horizontal="center" vertical="center" wrapText="1" readingOrder="1"/>
    </xf>
    <xf numFmtId="0" fontId="53" fillId="7" borderId="3" xfId="0" applyFont="1" applyFill="1" applyBorder="1" applyAlignment="1">
      <alignment horizontal="center" vertical="center" readingOrder="2"/>
    </xf>
    <xf numFmtId="0" fontId="53" fillId="8" borderId="3" xfId="0" applyFont="1" applyFill="1" applyBorder="1" applyAlignment="1">
      <alignment horizontal="center" vertical="center" readingOrder="2"/>
    </xf>
    <xf numFmtId="3" fontId="53" fillId="7" borderId="3" xfId="0" applyNumberFormat="1" applyFont="1" applyFill="1" applyBorder="1" applyAlignment="1">
      <alignment horizontal="center" vertical="center" wrapText="1" readingOrder="1"/>
    </xf>
    <xf numFmtId="3" fontId="53" fillId="8" borderId="3" xfId="0" applyNumberFormat="1" applyFont="1" applyFill="1" applyBorder="1" applyAlignment="1">
      <alignment horizontal="center" vertical="center" wrapText="1" readingOrder="1"/>
    </xf>
    <xf numFmtId="0" fontId="54" fillId="4" borderId="3" xfId="0" applyFont="1" applyFill="1" applyBorder="1" applyAlignment="1">
      <alignment horizontal="center" vertical="center" wrapText="1" readingOrder="2"/>
    </xf>
    <xf numFmtId="3" fontId="54" fillId="2" borderId="3" xfId="0" applyNumberFormat="1" applyFont="1" applyFill="1" applyBorder="1" applyAlignment="1">
      <alignment horizontal="center" vertical="center" wrapText="1" readingOrder="1"/>
    </xf>
    <xf numFmtId="0" fontId="57" fillId="4" borderId="3" xfId="0" applyFont="1" applyFill="1" applyBorder="1" applyAlignment="1">
      <alignment horizontal="center" vertical="center" wrapText="1" readingOrder="2"/>
    </xf>
    <xf numFmtId="0" fontId="53" fillId="7" borderId="3" xfId="0" applyFont="1" applyFill="1" applyBorder="1" applyAlignment="1">
      <alignment horizontal="right" vertical="center" readingOrder="2"/>
    </xf>
    <xf numFmtId="0" fontId="53" fillId="8" borderId="3" xfId="0" applyFont="1" applyFill="1" applyBorder="1" applyAlignment="1">
      <alignment horizontal="right" vertical="center" readingOrder="2"/>
    </xf>
    <xf numFmtId="0" fontId="59" fillId="0" borderId="3" xfId="0" applyFont="1" applyBorder="1" applyAlignment="1">
      <alignment vertical="center" readingOrder="2"/>
    </xf>
    <xf numFmtId="0" fontId="0" fillId="0" borderId="3" xfId="0" applyFont="1" applyBorder="1"/>
    <xf numFmtId="0" fontId="0" fillId="0" borderId="0" xfId="0" applyFont="1"/>
    <xf numFmtId="0" fontId="60" fillId="0" borderId="3" xfId="0" applyFont="1" applyBorder="1"/>
    <xf numFmtId="0" fontId="60" fillId="0" borderId="0" xfId="0" applyFont="1"/>
    <xf numFmtId="0" fontId="61" fillId="0" borderId="3" xfId="0" applyFont="1" applyBorder="1"/>
    <xf numFmtId="0" fontId="62" fillId="0" borderId="3" xfId="0" applyFont="1" applyBorder="1"/>
    <xf numFmtId="0" fontId="62" fillId="0" borderId="0" xfId="0" applyFont="1"/>
    <xf numFmtId="0" fontId="63" fillId="0" borderId="3" xfId="0" applyFont="1" applyBorder="1"/>
    <xf numFmtId="3" fontId="34" fillId="0" borderId="3" xfId="0" applyNumberFormat="1" applyFont="1" applyBorder="1"/>
    <xf numFmtId="0" fontId="64" fillId="0" borderId="3" xfId="0" applyFont="1" applyBorder="1"/>
    <xf numFmtId="0" fontId="64" fillId="9" borderId="3" xfId="0" applyFont="1" applyFill="1" applyBorder="1" applyAlignment="1">
      <alignment horizontal="left" vertical="center" wrapText="1" readingOrder="1"/>
    </xf>
    <xf numFmtId="0" fontId="64" fillId="9" borderId="3" xfId="0" applyFont="1" applyFill="1" applyBorder="1" applyAlignment="1">
      <alignment horizontal="center" vertical="center" readingOrder="1"/>
    </xf>
    <xf numFmtId="0" fontId="64" fillId="6" borderId="3" xfId="0" applyFont="1" applyFill="1" applyBorder="1" applyAlignment="1">
      <alignment horizontal="left" vertical="center" wrapText="1" readingOrder="1"/>
    </xf>
    <xf numFmtId="0" fontId="64" fillId="6" borderId="3" xfId="0" applyFont="1" applyFill="1" applyBorder="1" applyAlignment="1">
      <alignment horizontal="center" vertical="center" readingOrder="1"/>
    </xf>
    <xf numFmtId="0" fontId="65" fillId="0" borderId="3" xfId="0" applyFont="1" applyBorder="1"/>
    <xf numFmtId="0" fontId="61" fillId="9" borderId="3" xfId="0" applyFont="1" applyFill="1" applyBorder="1" applyAlignment="1">
      <alignment horizontal="center" vertical="center" readingOrder="1"/>
    </xf>
    <xf numFmtId="0" fontId="61" fillId="6" borderId="3" xfId="0" applyFont="1" applyFill="1" applyBorder="1" applyAlignment="1">
      <alignment horizontal="center" vertical="center" readingOrder="1"/>
    </xf>
    <xf numFmtId="0" fontId="32" fillId="2" borderId="0" xfId="0" applyFont="1" applyFill="1" applyAlignment="1">
      <alignment horizontal="center" vertical="center" wrapText="1" readingOrder="2"/>
    </xf>
    <xf numFmtId="0" fontId="66" fillId="0" borderId="3" xfId="0" applyFont="1" applyBorder="1"/>
    <xf numFmtId="0" fontId="67" fillId="0" borderId="3" xfId="0" applyFont="1" applyBorder="1"/>
    <xf numFmtId="0" fontId="67" fillId="0" borderId="0" xfId="0" applyFont="1"/>
    <xf numFmtId="0" fontId="62" fillId="0" borderId="4" xfId="0" applyFont="1" applyBorder="1"/>
    <xf numFmtId="0" fontId="67" fillId="0" borderId="4" xfId="0" applyFont="1" applyBorder="1"/>
    <xf numFmtId="9" fontId="0" fillId="0" borderId="3" xfId="4" applyFont="1" applyBorder="1"/>
    <xf numFmtId="0" fontId="54" fillId="2" borderId="3" xfId="0" applyFont="1" applyFill="1" applyBorder="1" applyAlignment="1">
      <alignment horizontal="center" vertical="center" wrapText="1" readingOrder="2"/>
    </xf>
    <xf numFmtId="9" fontId="39" fillId="8" borderId="3" xfId="0" applyNumberFormat="1" applyFont="1" applyFill="1" applyBorder="1" applyAlignment="1">
      <alignment horizontal="center" vertical="center" wrapText="1" readingOrder="1"/>
    </xf>
    <xf numFmtId="9" fontId="39" fillId="7" borderId="3" xfId="0" applyNumberFormat="1" applyFont="1" applyFill="1" applyBorder="1" applyAlignment="1">
      <alignment horizontal="center" vertical="center" wrapText="1" readingOrder="1"/>
    </xf>
    <xf numFmtId="9" fontId="55" fillId="19" borderId="3" xfId="0" applyNumberFormat="1" applyFont="1" applyFill="1" applyBorder="1" applyAlignment="1">
      <alignment horizontal="center" vertical="center" wrapText="1" readingOrder="1"/>
    </xf>
    <xf numFmtId="0" fontId="52" fillId="8" borderId="3" xfId="0" applyFont="1" applyFill="1" applyBorder="1" applyAlignment="1">
      <alignment horizontal="left" vertical="center" readingOrder="2"/>
    </xf>
    <xf numFmtId="0" fontId="52" fillId="7" borderId="3" xfId="0" applyFont="1" applyFill="1" applyBorder="1" applyAlignment="1">
      <alignment horizontal="left" vertical="center" readingOrder="2"/>
    </xf>
    <xf numFmtId="0" fontId="69" fillId="0" borderId="0" xfId="0" applyFont="1"/>
    <xf numFmtId="0" fontId="70" fillId="0" borderId="0" xfId="0" applyFont="1" applyAlignment="1">
      <alignment horizontal="right"/>
    </xf>
    <xf numFmtId="3" fontId="54" fillId="14" borderId="3" xfId="0" applyNumberFormat="1" applyFont="1" applyFill="1" applyBorder="1" applyAlignment="1">
      <alignment horizontal="center" vertical="center" wrapText="1" readingOrder="1"/>
    </xf>
    <xf numFmtId="0" fontId="69" fillId="0" borderId="3" xfId="0" applyFont="1" applyBorder="1"/>
    <xf numFmtId="0" fontId="70" fillId="0" borderId="3" xfId="0" applyFont="1" applyBorder="1" applyAlignment="1">
      <alignment horizontal="right"/>
    </xf>
    <xf numFmtId="0" fontId="68" fillId="0" borderId="3" xfId="0" applyFont="1" applyBorder="1" applyAlignment="1">
      <alignment horizontal="center"/>
    </xf>
    <xf numFmtId="0" fontId="68" fillId="0" borderId="0" xfId="0" applyFont="1" applyAlignment="1">
      <alignment horizontal="center"/>
    </xf>
    <xf numFmtId="3" fontId="55" fillId="4" borderId="3" xfId="0" applyNumberFormat="1" applyFont="1" applyFill="1" applyBorder="1" applyAlignment="1">
      <alignment horizontal="center" vertical="center" wrapText="1" readingOrder="1"/>
    </xf>
    <xf numFmtId="0" fontId="46" fillId="0" borderId="3" xfId="0" applyFont="1" applyBorder="1" applyAlignment="1">
      <alignment vertical="center" readingOrder="2"/>
    </xf>
    <xf numFmtId="0" fontId="47" fillId="0" borderId="3" xfId="0" applyFont="1" applyBorder="1" applyAlignment="1">
      <alignment vertical="center" readingOrder="2"/>
    </xf>
    <xf numFmtId="0" fontId="48" fillId="0" borderId="3" xfId="0" applyFont="1" applyBorder="1" applyAlignment="1">
      <alignment vertical="center" readingOrder="2"/>
    </xf>
    <xf numFmtId="0" fontId="55" fillId="4" borderId="3" xfId="0" applyFont="1" applyFill="1" applyBorder="1" applyAlignment="1">
      <alignment horizontal="center" vertical="center" wrapText="1" readingOrder="2"/>
    </xf>
    <xf numFmtId="0" fontId="58" fillId="0" borderId="4" xfId="0" applyFont="1" applyBorder="1" applyAlignment="1">
      <alignment vertical="center" readingOrder="2"/>
    </xf>
    <xf numFmtId="0" fontId="58" fillId="0" borderId="3" xfId="0" applyFont="1" applyBorder="1" applyAlignment="1">
      <alignment vertical="center" readingOrder="2"/>
    </xf>
    <xf numFmtId="3" fontId="64" fillId="0" borderId="3" xfId="0" applyNumberFormat="1" applyFont="1" applyBorder="1"/>
    <xf numFmtId="164" fontId="51" fillId="11" borderId="3" xfId="2" applyNumberFormat="1" applyFont="1" applyFill="1" applyBorder="1" applyAlignment="1">
      <alignment horizontal="center" vertical="center" wrapText="1"/>
    </xf>
    <xf numFmtId="164" fontId="51" fillId="11" borderId="3" xfId="2" applyNumberFormat="1" applyFont="1" applyFill="1" applyBorder="1" applyAlignment="1">
      <alignment horizontal="center" vertical="center"/>
    </xf>
    <xf numFmtId="0" fontId="64" fillId="15" borderId="3" xfId="0" applyFont="1" applyFill="1" applyBorder="1" applyAlignment="1">
      <alignment horizontal="center" vertical="center" readingOrder="2"/>
    </xf>
    <xf numFmtId="0" fontId="64" fillId="15" borderId="3" xfId="0" applyFont="1" applyFill="1" applyBorder="1" applyAlignment="1">
      <alignment horizontal="right" vertical="center" readingOrder="2"/>
    </xf>
    <xf numFmtId="0" fontId="64" fillId="15" borderId="3" xfId="0" applyFont="1" applyFill="1" applyBorder="1" applyAlignment="1">
      <alignment horizontal="left" vertical="center" readingOrder="1"/>
    </xf>
    <xf numFmtId="0" fontId="64" fillId="15" borderId="3" xfId="0" applyFont="1" applyFill="1" applyBorder="1" applyAlignment="1">
      <alignment horizontal="center" vertical="center" readingOrder="1"/>
    </xf>
    <xf numFmtId="165" fontId="39" fillId="0" borderId="3" xfId="0" applyNumberFormat="1" applyFont="1" applyBorder="1" applyAlignment="1">
      <alignment horizontal="center" vertical="center"/>
    </xf>
    <xf numFmtId="0" fontId="55" fillId="13" borderId="3" xfId="3" applyFont="1" applyFill="1" applyBorder="1" applyAlignment="1">
      <alignment horizontal="center" vertical="center" wrapText="1" readingOrder="2"/>
    </xf>
    <xf numFmtId="164" fontId="55" fillId="11" borderId="3" xfId="2" applyNumberFormat="1" applyFont="1" applyFill="1" applyBorder="1" applyAlignment="1">
      <alignment horizontal="center" vertical="center" wrapText="1"/>
    </xf>
    <xf numFmtId="164" fontId="55" fillId="11" borderId="3" xfId="2" applyNumberFormat="1" applyFont="1" applyFill="1" applyBorder="1" applyAlignment="1">
      <alignment horizontal="center" vertical="center"/>
    </xf>
    <xf numFmtId="165" fontId="55" fillId="11" borderId="3" xfId="0" applyNumberFormat="1" applyFont="1" applyFill="1" applyBorder="1" applyAlignment="1">
      <alignment horizontal="center" vertical="center"/>
    </xf>
    <xf numFmtId="1" fontId="51" fillId="11" borderId="3" xfId="0" applyNumberFormat="1" applyFont="1" applyFill="1" applyBorder="1" applyAlignment="1">
      <alignment horizontal="center" vertical="center"/>
    </xf>
    <xf numFmtId="1" fontId="55" fillId="11" borderId="3" xfId="0" applyNumberFormat="1" applyFont="1" applyFill="1" applyBorder="1" applyAlignment="1">
      <alignment horizontal="center" vertical="center"/>
    </xf>
    <xf numFmtId="1" fontId="39" fillId="0" borderId="3" xfId="0" applyNumberFormat="1" applyFont="1" applyBorder="1" applyAlignment="1">
      <alignment horizontal="center" vertical="center"/>
    </xf>
    <xf numFmtId="1" fontId="39" fillId="8" borderId="3" xfId="0" applyNumberFormat="1" applyFont="1" applyFill="1" applyBorder="1" applyAlignment="1">
      <alignment horizontal="center" vertical="center"/>
    </xf>
    <xf numFmtId="0" fontId="61" fillId="15" borderId="3" xfId="0" applyFont="1" applyFill="1" applyBorder="1" applyAlignment="1">
      <alignment horizontal="center" vertical="center" readingOrder="2"/>
    </xf>
    <xf numFmtId="0" fontId="61" fillId="15" borderId="3" xfId="0" applyFont="1" applyFill="1" applyBorder="1" applyAlignment="1">
      <alignment horizontal="center" vertical="center" readingOrder="1"/>
    </xf>
    <xf numFmtId="0" fontId="32" fillId="4" borderId="3" xfId="0" applyFont="1" applyFill="1" applyBorder="1" applyAlignment="1">
      <alignment horizontal="center" vertical="center" wrapText="1" readingOrder="2"/>
    </xf>
    <xf numFmtId="0" fontId="55" fillId="13" borderId="3" xfId="3" applyFont="1" applyFill="1" applyBorder="1" applyAlignment="1">
      <alignment horizontal="center" vertical="center" readingOrder="2"/>
    </xf>
    <xf numFmtId="0" fontId="51" fillId="13" borderId="3" xfId="3" applyFont="1" applyFill="1" applyBorder="1" applyAlignment="1">
      <alignment horizontal="center" vertical="center" readingOrder="2"/>
    </xf>
    <xf numFmtId="0" fontId="73" fillId="0" borderId="3" xfId="0" applyFont="1" applyBorder="1"/>
    <xf numFmtId="0" fontId="73" fillId="0" borderId="0" xfId="0" applyFont="1"/>
    <xf numFmtId="0" fontId="71" fillId="0" borderId="7" xfId="0" applyFont="1" applyBorder="1" applyAlignment="1">
      <alignment vertical="center" readingOrder="2"/>
    </xf>
    <xf numFmtId="0" fontId="71" fillId="0" borderId="4" xfId="0" applyFont="1" applyBorder="1" applyAlignment="1">
      <alignment vertical="center" readingOrder="2"/>
    </xf>
    <xf numFmtId="0" fontId="73" fillId="0" borderId="3" xfId="0" applyFont="1" applyBorder="1" applyAlignment="1"/>
    <xf numFmtId="0" fontId="73" fillId="0" borderId="0" xfId="0" applyFont="1" applyAlignment="1"/>
    <xf numFmtId="0" fontId="21" fillId="0" borderId="14" xfId="0" applyFont="1" applyBorder="1"/>
    <xf numFmtId="0" fontId="74" fillId="13" borderId="3" xfId="3" applyFont="1" applyFill="1" applyBorder="1" applyAlignment="1">
      <alignment horizontal="center" vertical="center" wrapText="1" readingOrder="2"/>
    </xf>
    <xf numFmtId="0" fontId="71" fillId="0" borderId="3" xfId="0" applyFont="1" applyBorder="1" applyAlignment="1">
      <alignment vertical="center" readingOrder="2"/>
    </xf>
    <xf numFmtId="0" fontId="60" fillId="0" borderId="14" xfId="0" applyFont="1" applyBorder="1"/>
    <xf numFmtId="0" fontId="13" fillId="0" borderId="3" xfId="0" applyFont="1" applyBorder="1"/>
    <xf numFmtId="0" fontId="75" fillId="0" borderId="3" xfId="0" applyFont="1" applyBorder="1"/>
    <xf numFmtId="0" fontId="75" fillId="0" borderId="0" xfId="0" applyFont="1"/>
    <xf numFmtId="0" fontId="37" fillId="0" borderId="3" xfId="0" applyFont="1" applyFill="1" applyBorder="1" applyAlignment="1">
      <alignment horizontal="left" vertical="center" wrapText="1" readingOrder="1"/>
    </xf>
    <xf numFmtId="0" fontId="0" fillId="0" borderId="3" xfId="0" applyFill="1" applyBorder="1"/>
    <xf numFmtId="0" fontId="68" fillId="0" borderId="3" xfId="0" applyFont="1" applyFill="1" applyBorder="1" applyAlignment="1">
      <alignment horizontal="center" vertical="center" readingOrder="1"/>
    </xf>
    <xf numFmtId="0" fontId="60" fillId="0" borderId="3" xfId="0" applyFont="1" applyFill="1" applyBorder="1"/>
    <xf numFmtId="0" fontId="67" fillId="0" borderId="3" xfId="0" applyFont="1" applyFill="1" applyBorder="1"/>
    <xf numFmtId="0" fontId="80" fillId="18" borderId="3" xfId="0" applyFont="1" applyFill="1" applyBorder="1" applyAlignment="1">
      <alignment horizontal="right" vertical="center" wrapText="1" readingOrder="2"/>
    </xf>
    <xf numFmtId="0" fontId="81" fillId="18" borderId="3" xfId="0" applyFont="1" applyFill="1" applyBorder="1" applyAlignment="1">
      <alignment horizontal="right" vertical="center" wrapText="1" readingOrder="2"/>
    </xf>
    <xf numFmtId="0" fontId="34" fillId="18" borderId="3" xfId="0" applyFont="1" applyFill="1" applyBorder="1" applyAlignment="1">
      <alignment horizontal="center" vertical="center"/>
    </xf>
    <xf numFmtId="9" fontId="34" fillId="18" borderId="3" xfId="0" applyNumberFormat="1" applyFont="1" applyFill="1" applyBorder="1" applyAlignment="1">
      <alignment horizontal="center" vertical="center"/>
    </xf>
    <xf numFmtId="0" fontId="64" fillId="18" borderId="3" xfId="0" applyFont="1" applyFill="1" applyBorder="1" applyAlignment="1">
      <alignment horizontal="left" vertical="center"/>
    </xf>
    <xf numFmtId="0" fontId="61" fillId="18" borderId="3" xfId="0" applyFont="1" applyFill="1" applyBorder="1" applyAlignment="1">
      <alignment horizontal="left" vertical="center"/>
    </xf>
    <xf numFmtId="0" fontId="80" fillId="0" borderId="3" xfId="0" applyFont="1" applyBorder="1" applyAlignment="1">
      <alignment horizontal="right" vertical="center" wrapText="1" readingOrder="2"/>
    </xf>
    <xf numFmtId="0" fontId="81" fillId="0" borderId="3" xfId="0" applyFont="1" applyBorder="1" applyAlignment="1">
      <alignment horizontal="right" vertical="center" wrapText="1" readingOrder="2"/>
    </xf>
    <xf numFmtId="165" fontId="34" fillId="0" borderId="3" xfId="0" applyNumberFormat="1" applyFont="1" applyBorder="1" applyAlignment="1">
      <alignment horizontal="center" vertical="center"/>
    </xf>
    <xf numFmtId="0" fontId="64" fillId="0" borderId="3" xfId="0" applyFont="1" applyBorder="1" applyAlignment="1">
      <alignment horizontal="left" vertical="center"/>
    </xf>
    <xf numFmtId="0" fontId="61" fillId="0" borderId="3" xfId="0" applyFont="1" applyBorder="1" applyAlignment="1">
      <alignment horizontal="left" vertical="center"/>
    </xf>
    <xf numFmtId="165" fontId="34" fillId="18" borderId="3" xfId="0" applyNumberFormat="1" applyFont="1" applyFill="1" applyBorder="1" applyAlignment="1">
      <alignment horizontal="center" vertical="center"/>
    </xf>
    <xf numFmtId="0" fontId="51" fillId="4" borderId="3" xfId="0" applyFont="1" applyFill="1" applyBorder="1" applyAlignment="1">
      <alignment horizontal="center" vertical="center"/>
    </xf>
    <xf numFmtId="165" fontId="51" fillId="4" borderId="3" xfId="0" applyNumberFormat="1" applyFont="1" applyFill="1" applyBorder="1" applyAlignment="1">
      <alignment horizontal="center" vertical="center"/>
    </xf>
    <xf numFmtId="0" fontId="82" fillId="4" borderId="3" xfId="0" applyFont="1" applyFill="1" applyBorder="1" applyAlignment="1">
      <alignment horizontal="center" vertical="center" wrapText="1" readingOrder="2"/>
    </xf>
    <xf numFmtId="0" fontId="84" fillId="13" borderId="3" xfId="3" applyFont="1" applyFill="1" applyBorder="1" applyAlignment="1">
      <alignment horizontal="center" vertical="center" wrapText="1" readingOrder="2"/>
    </xf>
    <xf numFmtId="165" fontId="39" fillId="8" borderId="3" xfId="2" applyNumberFormat="1" applyFont="1" applyFill="1" applyBorder="1" applyAlignment="1">
      <alignment horizontal="center" vertical="center" wrapText="1"/>
    </xf>
    <xf numFmtId="165" fontId="51" fillId="11" borderId="3" xfId="2" applyNumberFormat="1" applyFont="1" applyFill="1" applyBorder="1" applyAlignment="1">
      <alignment horizontal="center" vertical="center" wrapText="1"/>
    </xf>
    <xf numFmtId="9" fontId="51" fillId="11" borderId="3" xfId="2" applyNumberFormat="1" applyFont="1" applyFill="1" applyBorder="1" applyAlignment="1">
      <alignment horizontal="center" vertical="center" wrapText="1"/>
    </xf>
    <xf numFmtId="0" fontId="29" fillId="13" borderId="3" xfId="3" applyFont="1" applyFill="1" applyBorder="1" applyAlignment="1">
      <alignment horizontal="center" vertical="center" wrapText="1" readingOrder="1"/>
    </xf>
    <xf numFmtId="1" fontId="52" fillId="9" borderId="3" xfId="3" applyNumberFormat="1" applyFont="1" applyFill="1" applyBorder="1" applyAlignment="1">
      <alignment horizontal="center" vertical="center" wrapText="1" readingOrder="2"/>
    </xf>
    <xf numFmtId="9" fontId="86" fillId="9" borderId="3" xfId="3" applyNumberFormat="1" applyFont="1" applyFill="1" applyBorder="1" applyAlignment="1">
      <alignment horizontal="right" vertical="center" wrapText="1" readingOrder="2"/>
    </xf>
    <xf numFmtId="9" fontId="39" fillId="8" borderId="3" xfId="2" applyNumberFormat="1" applyFont="1" applyFill="1" applyBorder="1" applyAlignment="1">
      <alignment horizontal="center" vertical="center" wrapText="1"/>
    </xf>
    <xf numFmtId="1" fontId="52" fillId="6" borderId="3" xfId="0" applyNumberFormat="1" applyFont="1" applyFill="1" applyBorder="1" applyAlignment="1">
      <alignment horizontal="center" vertical="center" readingOrder="2"/>
    </xf>
    <xf numFmtId="9" fontId="86" fillId="6" borderId="3" xfId="0" applyNumberFormat="1" applyFont="1" applyFill="1" applyBorder="1" applyAlignment="1">
      <alignment horizontal="right" vertical="center" readingOrder="2"/>
    </xf>
    <xf numFmtId="9" fontId="39" fillId="7" borderId="3" xfId="2" applyNumberFormat="1" applyFont="1" applyFill="1" applyBorder="1" applyAlignment="1">
      <alignment horizontal="center" vertical="center" wrapText="1"/>
    </xf>
    <xf numFmtId="9" fontId="86" fillId="9" borderId="3" xfId="1" applyNumberFormat="1" applyFont="1" applyFill="1" applyBorder="1" applyAlignment="1">
      <alignment horizontal="right" vertical="center" readingOrder="2"/>
    </xf>
    <xf numFmtId="9" fontId="86" fillId="6" borderId="3" xfId="1" applyNumberFormat="1" applyFont="1" applyFill="1" applyBorder="1" applyAlignment="1">
      <alignment horizontal="right" vertical="center" readingOrder="2"/>
    </xf>
    <xf numFmtId="9" fontId="86" fillId="9" borderId="3" xfId="0" applyNumberFormat="1" applyFont="1" applyFill="1" applyBorder="1" applyAlignment="1">
      <alignment horizontal="right" vertical="center" readingOrder="2"/>
    </xf>
    <xf numFmtId="1" fontId="53" fillId="9" borderId="3" xfId="3" applyNumberFormat="1" applyFont="1" applyFill="1" applyBorder="1" applyAlignment="1">
      <alignment horizontal="center" vertical="center" wrapText="1" readingOrder="2"/>
    </xf>
    <xf numFmtId="1" fontId="53" fillId="6" borderId="3" xfId="0" applyNumberFormat="1" applyFont="1" applyFill="1" applyBorder="1" applyAlignment="1">
      <alignment horizontal="center" vertical="center" readingOrder="2"/>
    </xf>
    <xf numFmtId="0" fontId="74" fillId="13" borderId="0" xfId="3" applyFont="1" applyFill="1" applyAlignment="1">
      <alignment horizontal="center" vertical="center" wrapText="1" readingOrder="2"/>
    </xf>
    <xf numFmtId="0" fontId="84" fillId="13" borderId="3" xfId="3" applyFont="1" applyFill="1" applyBorder="1" applyAlignment="1">
      <alignment horizontal="center" vertical="center" wrapText="1" readingOrder="1"/>
    </xf>
    <xf numFmtId="1" fontId="83" fillId="9" borderId="3" xfId="3" applyNumberFormat="1" applyFont="1" applyFill="1" applyBorder="1" applyAlignment="1">
      <alignment horizontal="center" vertical="center" wrapText="1" readingOrder="2"/>
    </xf>
    <xf numFmtId="0" fontId="88" fillId="9" borderId="3" xfId="0" applyFont="1" applyFill="1" applyBorder="1" applyAlignment="1">
      <alignment horizontal="center" vertical="center" readingOrder="1"/>
    </xf>
    <xf numFmtId="1" fontId="83" fillId="6" borderId="3" xfId="0" applyNumberFormat="1" applyFont="1" applyFill="1" applyBorder="1" applyAlignment="1">
      <alignment horizontal="center" vertical="center" readingOrder="2"/>
    </xf>
    <xf numFmtId="0" fontId="88" fillId="6" borderId="3" xfId="0" applyFont="1" applyFill="1" applyBorder="1" applyAlignment="1">
      <alignment horizontal="center" vertical="center" readingOrder="1"/>
    </xf>
    <xf numFmtId="0" fontId="61" fillId="6" borderId="3" xfId="0" applyFont="1" applyFill="1" applyBorder="1" applyAlignment="1">
      <alignment horizontal="center" vertical="center" readingOrder="2"/>
    </xf>
    <xf numFmtId="0" fontId="64" fillId="6" borderId="3" xfId="0" applyFont="1" applyFill="1" applyBorder="1" applyAlignment="1">
      <alignment horizontal="right" vertical="center" readingOrder="2"/>
    </xf>
    <xf numFmtId="0" fontId="61" fillId="9" borderId="3" xfId="0" applyFont="1" applyFill="1" applyBorder="1" applyAlignment="1">
      <alignment horizontal="center" vertical="center" readingOrder="2"/>
    </xf>
    <xf numFmtId="0" fontId="64" fillId="9" borderId="3" xfId="0" applyFont="1" applyFill="1" applyBorder="1" applyAlignment="1">
      <alignment horizontal="right" vertical="center" readingOrder="2"/>
    </xf>
    <xf numFmtId="0" fontId="66" fillId="0" borderId="3" xfId="0" applyFont="1" applyFill="1" applyBorder="1" applyAlignment="1">
      <alignment horizontal="left" vertical="center" wrapText="1" readingOrder="1"/>
    </xf>
    <xf numFmtId="0" fontId="66" fillId="0" borderId="3" xfId="0" applyFont="1" applyFill="1" applyBorder="1" applyAlignment="1">
      <alignment horizontal="center" vertical="center" readingOrder="1"/>
    </xf>
    <xf numFmtId="0" fontId="10" fillId="6" borderId="0" xfId="0" applyFont="1" applyFill="1" applyAlignment="1">
      <alignment horizontal="left" vertical="center" readingOrder="1"/>
    </xf>
    <xf numFmtId="0" fontId="64" fillId="6" borderId="0" xfId="0" applyFont="1" applyFill="1" applyAlignment="1">
      <alignment horizontal="left" vertical="center" readingOrder="1"/>
    </xf>
    <xf numFmtId="0" fontId="64" fillId="9" borderId="0" xfId="0" applyFont="1" applyFill="1" applyAlignment="1">
      <alignment horizontal="left" vertical="center" readingOrder="1"/>
    </xf>
    <xf numFmtId="165" fontId="34" fillId="0" borderId="3" xfId="0" applyNumberFormat="1" applyFont="1" applyBorder="1"/>
    <xf numFmtId="0" fontId="74" fillId="13" borderId="3" xfId="3" applyFont="1" applyFill="1" applyBorder="1" applyAlignment="1">
      <alignment horizontal="center" vertical="center" wrapText="1" readingOrder="1"/>
    </xf>
    <xf numFmtId="0" fontId="51" fillId="17" borderId="3" xfId="3" applyFont="1" applyFill="1" applyBorder="1" applyAlignment="1">
      <alignment horizontal="center" vertical="center" wrapText="1" readingOrder="2"/>
    </xf>
    <xf numFmtId="0" fontId="24" fillId="17" borderId="0" xfId="3" applyFont="1" applyFill="1" applyAlignment="1">
      <alignment horizontal="center" vertical="center" wrapText="1" readingOrder="1"/>
    </xf>
    <xf numFmtId="0" fontId="52" fillId="9" borderId="3" xfId="0" applyFont="1" applyFill="1" applyBorder="1" applyAlignment="1">
      <alignment horizontal="center" vertical="center" readingOrder="2"/>
    </xf>
    <xf numFmtId="0" fontId="52" fillId="6" borderId="3" xfId="0" applyFont="1" applyFill="1" applyBorder="1" applyAlignment="1">
      <alignment horizontal="center" vertical="center" readingOrder="2"/>
    </xf>
    <xf numFmtId="165" fontId="39" fillId="7" borderId="3" xfId="2" applyNumberFormat="1" applyFont="1" applyFill="1" applyBorder="1" applyAlignment="1">
      <alignment horizontal="center" vertical="center" wrapText="1"/>
    </xf>
    <xf numFmtId="0" fontId="81" fillId="8" borderId="3" xfId="0" applyFont="1" applyFill="1" applyBorder="1" applyAlignment="1">
      <alignment horizontal="center" vertical="center" readingOrder="1"/>
    </xf>
    <xf numFmtId="0" fontId="49" fillId="0" borderId="6" xfId="0" applyFont="1" applyBorder="1" applyAlignment="1"/>
    <xf numFmtId="0" fontId="49" fillId="0" borderId="4" xfId="0" applyFont="1" applyBorder="1" applyAlignment="1"/>
    <xf numFmtId="0" fontId="90" fillId="0" borderId="3" xfId="0" applyFont="1" applyBorder="1" applyAlignment="1">
      <alignment vertical="center" readingOrder="2"/>
    </xf>
    <xf numFmtId="0" fontId="79" fillId="0" borderId="3" xfId="0" applyFont="1" applyBorder="1" applyAlignment="1"/>
    <xf numFmtId="0" fontId="60" fillId="0" borderId="3" xfId="0" applyFont="1" applyBorder="1" applyAlignment="1"/>
    <xf numFmtId="0" fontId="81" fillId="8" borderId="3" xfId="0" applyFont="1" applyFill="1" applyBorder="1" applyAlignment="1">
      <alignment horizontal="right" vertical="center"/>
    </xf>
    <xf numFmtId="0" fontId="33" fillId="8" borderId="0" xfId="0" applyFont="1" applyFill="1" applyAlignment="1">
      <alignment horizontal="left" vertical="center" readingOrder="1"/>
    </xf>
    <xf numFmtId="9" fontId="93" fillId="6" borderId="3" xfId="0" applyNumberFormat="1" applyFont="1" applyFill="1" applyBorder="1" applyAlignment="1">
      <alignment vertical="center" readingOrder="2"/>
    </xf>
    <xf numFmtId="0" fontId="34" fillId="0" borderId="3" xfId="5" applyFont="1" applyBorder="1"/>
    <xf numFmtId="0" fontId="34" fillId="7" borderId="3" xfId="5" applyFont="1" applyFill="1" applyBorder="1"/>
    <xf numFmtId="0" fontId="34" fillId="7" borderId="3" xfId="5" applyFont="1" applyFill="1" applyBorder="1" applyAlignment="1">
      <alignment horizontal="right" vertical="center"/>
    </xf>
    <xf numFmtId="0" fontId="1" fillId="4" borderId="0" xfId="0" applyFont="1" applyFill="1" applyAlignment="1">
      <alignment horizontal="center" vertical="center" wrapText="1" readingOrder="2"/>
    </xf>
    <xf numFmtId="0" fontId="2" fillId="8" borderId="0" xfId="0" applyFont="1" applyFill="1" applyAlignment="1">
      <alignment horizontal="center" vertical="center" readingOrder="2"/>
    </xf>
    <xf numFmtId="0" fontId="2" fillId="8" borderId="0" xfId="0" applyFont="1" applyFill="1" applyAlignment="1">
      <alignment horizontal="right" vertical="center" readingOrder="2"/>
    </xf>
    <xf numFmtId="0" fontId="2" fillId="7" borderId="0" xfId="0" applyFont="1" applyFill="1" applyAlignment="1">
      <alignment horizontal="center" vertical="center" readingOrder="2"/>
    </xf>
    <xf numFmtId="3" fontId="2" fillId="8" borderId="0" xfId="0" applyNumberFormat="1" applyFont="1" applyFill="1" applyAlignment="1">
      <alignment horizontal="center" vertical="center" wrapText="1" readingOrder="1"/>
    </xf>
    <xf numFmtId="10" fontId="32" fillId="7" borderId="3" xfId="0" applyNumberFormat="1" applyFont="1" applyFill="1" applyBorder="1" applyAlignment="1">
      <alignment horizontal="center" vertical="center" wrapText="1" readingOrder="1"/>
    </xf>
    <xf numFmtId="10" fontId="10" fillId="7" borderId="3" xfId="0" applyNumberFormat="1" applyFont="1" applyFill="1" applyBorder="1" applyAlignment="1">
      <alignment horizontal="center" vertical="center" wrapText="1" readingOrder="1"/>
    </xf>
    <xf numFmtId="0" fontId="32" fillId="7" borderId="3" xfId="0" applyFont="1" applyFill="1" applyBorder="1" applyAlignment="1">
      <alignment horizontal="center" vertical="center" readingOrder="2"/>
    </xf>
    <xf numFmtId="0" fontId="32" fillId="7" borderId="6" xfId="0" applyFont="1" applyFill="1" applyBorder="1" applyAlignment="1">
      <alignment horizontal="center" vertical="center" readingOrder="2"/>
    </xf>
    <xf numFmtId="0" fontId="32" fillId="7" borderId="4" xfId="0" applyFont="1" applyFill="1" applyBorder="1" applyAlignment="1">
      <alignment horizontal="center" vertical="center" readingOrder="2"/>
    </xf>
    <xf numFmtId="10" fontId="10" fillId="7" borderId="6" xfId="0" applyNumberFormat="1" applyFont="1" applyFill="1" applyBorder="1" applyAlignment="1">
      <alignment horizontal="center" vertical="center" wrapText="1" readingOrder="1"/>
    </xf>
    <xf numFmtId="10" fontId="10" fillId="7" borderId="7" xfId="0" applyNumberFormat="1" applyFont="1" applyFill="1" applyBorder="1" applyAlignment="1">
      <alignment horizontal="center" vertical="center" wrapText="1" readingOrder="1"/>
    </xf>
    <xf numFmtId="10" fontId="10" fillId="7" borderId="4" xfId="0" applyNumberFormat="1" applyFont="1" applyFill="1" applyBorder="1" applyAlignment="1">
      <alignment horizontal="center" vertical="center" wrapText="1" readingOrder="1"/>
    </xf>
    <xf numFmtId="10" fontId="10" fillId="7" borderId="15" xfId="0" applyNumberFormat="1" applyFont="1" applyFill="1" applyBorder="1" applyAlignment="1">
      <alignment horizontal="center" vertical="center" wrapText="1" readingOrder="1"/>
    </xf>
    <xf numFmtId="0" fontId="32" fillId="7" borderId="8" xfId="0" applyFont="1" applyFill="1" applyBorder="1" applyAlignment="1">
      <alignment horizontal="center" vertical="center" readingOrder="2"/>
    </xf>
    <xf numFmtId="0" fontId="32" fillId="7" borderId="9" xfId="0" applyFont="1" applyFill="1" applyBorder="1" applyAlignment="1">
      <alignment horizontal="center" vertical="center" readingOrder="2"/>
    </xf>
    <xf numFmtId="10" fontId="32" fillId="7" borderId="15" xfId="0" applyNumberFormat="1" applyFont="1" applyFill="1" applyBorder="1" applyAlignment="1">
      <alignment horizontal="center" vertical="center" wrapText="1" readingOrder="1"/>
    </xf>
    <xf numFmtId="0" fontId="85" fillId="0" borderId="0" xfId="0" applyFont="1" applyAlignment="1">
      <alignment horizontal="center" vertical="center" readingOrder="2"/>
    </xf>
    <xf numFmtId="0" fontId="32" fillId="0" borderId="3" xfId="0" applyFont="1" applyFill="1" applyBorder="1" applyAlignment="1">
      <alignment horizontal="center" vertical="center" wrapText="1" readingOrder="2"/>
    </xf>
    <xf numFmtId="10" fontId="10" fillId="0" borderId="3" xfId="0" applyNumberFormat="1" applyFont="1" applyFill="1" applyBorder="1" applyAlignment="1">
      <alignment horizontal="center" vertical="center" wrapText="1" readingOrder="1"/>
    </xf>
    <xf numFmtId="10" fontId="32" fillId="0" borderId="3" xfId="0" applyNumberFormat="1" applyFont="1" applyFill="1" applyBorder="1" applyAlignment="1">
      <alignment horizontal="center" vertical="center" wrapText="1" readingOrder="1"/>
    </xf>
    <xf numFmtId="0" fontId="79" fillId="0" borderId="3" xfId="0" applyFont="1" applyBorder="1" applyAlignment="1">
      <alignment vertical="center" readingOrder="2"/>
    </xf>
    <xf numFmtId="3" fontId="12" fillId="0" borderId="3" xfId="0" applyNumberFormat="1" applyFont="1" applyFill="1" applyBorder="1" applyAlignment="1">
      <alignment horizontal="center" vertical="center" wrapText="1" readingOrder="1"/>
    </xf>
    <xf numFmtId="3" fontId="5" fillId="0" borderId="3" xfId="0" applyNumberFormat="1" applyFont="1" applyFill="1" applyBorder="1" applyAlignment="1">
      <alignment horizontal="center" vertical="center" wrapText="1" readingOrder="1"/>
    </xf>
    <xf numFmtId="0" fontId="9" fillId="9" borderId="0" xfId="0" applyFont="1" applyFill="1" applyAlignment="1">
      <alignment horizontal="left" vertical="center" wrapText="1" readingOrder="1"/>
    </xf>
    <xf numFmtId="0" fontId="8" fillId="9" borderId="0" xfId="0" applyFont="1" applyFill="1" applyAlignment="1">
      <alignment horizontal="center" vertical="center" readingOrder="1"/>
    </xf>
    <xf numFmtId="3" fontId="1" fillId="2" borderId="0" xfId="0" applyNumberFormat="1" applyFont="1" applyFill="1" applyAlignment="1">
      <alignment horizontal="center" vertical="center" wrapText="1" readingOrder="1"/>
    </xf>
    <xf numFmtId="3" fontId="33" fillId="8" borderId="3" xfId="0" applyNumberFormat="1" applyFont="1" applyFill="1" applyBorder="1" applyAlignment="1">
      <alignment horizontal="center" wrapText="1" readingOrder="1"/>
    </xf>
    <xf numFmtId="10" fontId="10" fillId="8" borderId="3" xfId="0" applyNumberFormat="1" applyFont="1" applyFill="1" applyBorder="1"/>
    <xf numFmtId="0" fontId="10" fillId="8" borderId="3" xfId="0" applyFont="1" applyFill="1" applyBorder="1" applyAlignment="1">
      <alignment horizontal="left" vertical="center" wrapText="1" readingOrder="1"/>
    </xf>
    <xf numFmtId="0" fontId="5" fillId="8" borderId="3" xfId="0" applyFont="1" applyFill="1" applyBorder="1" applyAlignment="1">
      <alignment horizontal="center" vertical="center" readingOrder="1"/>
    </xf>
    <xf numFmtId="3" fontId="0" fillId="8" borderId="3" xfId="0" applyNumberFormat="1" applyFill="1" applyBorder="1" applyAlignment="1">
      <alignment horizontal="center" vertical="center"/>
    </xf>
    <xf numFmtId="0" fontId="21" fillId="8" borderId="3" xfId="0" applyFont="1" applyFill="1" applyBorder="1" applyAlignment="1">
      <alignment horizontal="center" vertical="center"/>
    </xf>
    <xf numFmtId="3" fontId="21" fillId="8" borderId="3" xfId="0" applyNumberFormat="1" applyFont="1" applyFill="1" applyBorder="1" applyAlignment="1">
      <alignment horizontal="center" vertical="center"/>
    </xf>
    <xf numFmtId="10" fontId="10" fillId="8" borderId="3" xfId="0" applyNumberFormat="1" applyFont="1" applyFill="1" applyBorder="1" applyAlignment="1">
      <alignment horizontal="center" vertical="center" wrapText="1" readingOrder="1"/>
    </xf>
    <xf numFmtId="3" fontId="10" fillId="8" borderId="3" xfId="0" applyNumberFormat="1" applyFont="1" applyFill="1" applyBorder="1" applyAlignment="1">
      <alignment horizontal="center" vertical="center" wrapText="1" readingOrder="1"/>
    </xf>
    <xf numFmtId="165" fontId="10" fillId="8" borderId="3" xfId="0" applyNumberFormat="1" applyFont="1" applyFill="1" applyBorder="1"/>
    <xf numFmtId="0" fontId="2" fillId="8" borderId="3" xfId="0" applyFont="1" applyFill="1" applyBorder="1" applyAlignment="1">
      <alignment horizontal="center" vertical="center"/>
    </xf>
    <xf numFmtId="0" fontId="10" fillId="8" borderId="3" xfId="0" applyFont="1" applyFill="1" applyBorder="1" applyAlignment="1">
      <alignment horizontal="center" vertical="center" readingOrder="1"/>
    </xf>
    <xf numFmtId="3" fontId="12" fillId="8" borderId="0" xfId="0" applyNumberFormat="1" applyFont="1" applyFill="1" applyAlignment="1">
      <alignment horizontal="center" vertical="center" wrapText="1" readingOrder="1"/>
    </xf>
    <xf numFmtId="3" fontId="12" fillId="8" borderId="3" xfId="2" applyNumberFormat="1" applyFont="1" applyFill="1" applyBorder="1" applyAlignment="1">
      <alignment horizontal="center" vertical="center"/>
    </xf>
    <xf numFmtId="3" fontId="12" fillId="8" borderId="3" xfId="2" applyNumberFormat="1" applyFont="1" applyFill="1" applyBorder="1" applyAlignment="1">
      <alignment horizontal="center" vertical="center" wrapText="1"/>
    </xf>
    <xf numFmtId="3" fontId="5" fillId="8" borderId="3" xfId="0" applyNumberFormat="1" applyFont="1" applyFill="1" applyBorder="1" applyAlignment="1">
      <alignment horizontal="center" vertical="center" readingOrder="2"/>
    </xf>
    <xf numFmtId="0" fontId="2" fillId="10" borderId="3" xfId="0" applyFont="1" applyFill="1" applyBorder="1" applyAlignment="1">
      <alignment horizontal="right" vertical="center" readingOrder="2"/>
    </xf>
    <xf numFmtId="3" fontId="2" fillId="10" borderId="3" xfId="0" applyNumberFormat="1" applyFont="1" applyFill="1" applyBorder="1" applyAlignment="1">
      <alignment horizontal="center" vertical="center" wrapText="1" readingOrder="1"/>
    </xf>
    <xf numFmtId="3" fontId="12" fillId="10" borderId="3" xfId="0" applyNumberFormat="1" applyFont="1" applyFill="1" applyBorder="1" applyAlignment="1">
      <alignment horizontal="center" vertical="center" wrapText="1" readingOrder="1"/>
    </xf>
    <xf numFmtId="0" fontId="9" fillId="15" borderId="3" xfId="0" applyFont="1" applyFill="1" applyBorder="1" applyAlignment="1">
      <alignment horizontal="left" vertical="center" wrapText="1" readingOrder="1"/>
    </xf>
    <xf numFmtId="0" fontId="8" fillId="15" borderId="3" xfId="0" applyFont="1" applyFill="1" applyBorder="1" applyAlignment="1">
      <alignment horizontal="center" vertical="center" readingOrder="1"/>
    </xf>
    <xf numFmtId="165" fontId="0" fillId="10" borderId="3" xfId="0" applyNumberFormat="1" applyFill="1" applyBorder="1" applyAlignment="1">
      <alignment horizontal="center" vertical="center"/>
    </xf>
    <xf numFmtId="1" fontId="15" fillId="8" borderId="3" xfId="0" applyNumberFormat="1" applyFont="1" applyFill="1" applyBorder="1" applyAlignment="1">
      <alignment horizontal="center" vertical="center"/>
    </xf>
    <xf numFmtId="1" fontId="15" fillId="4" borderId="3" xfId="0" applyNumberFormat="1" applyFont="1" applyFill="1" applyBorder="1" applyAlignment="1">
      <alignment horizontal="center" vertical="center"/>
    </xf>
    <xf numFmtId="1" fontId="37" fillId="4" borderId="3" xfId="0" applyNumberFormat="1" applyFont="1" applyFill="1" applyBorder="1" applyAlignment="1">
      <alignment horizontal="center" vertical="center"/>
    </xf>
    <xf numFmtId="165" fontId="0" fillId="4" borderId="3" xfId="0" applyNumberFormat="1" applyFill="1" applyBorder="1" applyAlignment="1">
      <alignment horizontal="center" vertical="center"/>
    </xf>
    <xf numFmtId="1" fontId="2" fillId="9" borderId="3" xfId="0" applyNumberFormat="1" applyFont="1" applyFill="1" applyBorder="1" applyAlignment="1">
      <alignment horizontal="center" vertical="center" readingOrder="2"/>
    </xf>
    <xf numFmtId="9" fontId="11" fillId="17" borderId="3" xfId="3" applyNumberFormat="1" applyFont="1" applyFill="1" applyBorder="1" applyAlignment="1">
      <alignment horizontal="center" vertical="center" wrapText="1" readingOrder="2"/>
    </xf>
    <xf numFmtId="0" fontId="7" fillId="17" borderId="3" xfId="3" applyFont="1" applyFill="1" applyBorder="1" applyAlignment="1">
      <alignment horizontal="center" vertical="center" wrapText="1" readingOrder="2"/>
    </xf>
    <xf numFmtId="165" fontId="10" fillId="8" borderId="3" xfId="2" applyNumberFormat="1" applyFont="1" applyFill="1" applyBorder="1" applyAlignment="1">
      <alignment horizontal="center" vertical="center" wrapText="1"/>
    </xf>
    <xf numFmtId="0" fontId="89" fillId="0" borderId="3" xfId="0" applyFont="1" applyBorder="1" applyAlignment="1"/>
    <xf numFmtId="0" fontId="22" fillId="8" borderId="3" xfId="0" applyFont="1" applyFill="1" applyBorder="1" applyAlignment="1">
      <alignment horizontal="center" vertical="center"/>
    </xf>
    <xf numFmtId="0" fontId="39" fillId="0" borderId="3" xfId="0" applyNumberFormat="1" applyFont="1" applyBorder="1" applyAlignment="1">
      <alignment horizontal="center" vertical="center"/>
    </xf>
    <xf numFmtId="0" fontId="57" fillId="4" borderId="3" xfId="0" applyFont="1" applyFill="1" applyBorder="1" applyAlignment="1">
      <alignment horizontal="center" vertical="center" readingOrder="2"/>
    </xf>
    <xf numFmtId="0" fontId="54" fillId="4" borderId="3" xfId="0" applyFont="1" applyFill="1" applyBorder="1" applyAlignment="1">
      <alignment horizontal="center" vertical="center" readingOrder="2"/>
    </xf>
    <xf numFmtId="0" fontId="51" fillId="13" borderId="3" xfId="3" applyFont="1" applyFill="1" applyBorder="1" applyAlignment="1">
      <alignment horizontal="center" vertical="center" wrapText="1" readingOrder="2"/>
    </xf>
    <xf numFmtId="0" fontId="22" fillId="9" borderId="3" xfId="0" applyFont="1" applyFill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0" fontId="54" fillId="5" borderId="8" xfId="0" applyFont="1" applyFill="1" applyBorder="1" applyAlignment="1">
      <alignment horizontal="center" vertical="center" wrapText="1" readingOrder="2"/>
    </xf>
    <xf numFmtId="0" fontId="54" fillId="5" borderId="9" xfId="0" applyFont="1" applyFill="1" applyBorder="1" applyAlignment="1">
      <alignment horizontal="center" vertical="center" wrapText="1" readingOrder="2"/>
    </xf>
    <xf numFmtId="0" fontId="54" fillId="5" borderId="11" xfId="0" applyFont="1" applyFill="1" applyBorder="1" applyAlignment="1">
      <alignment horizontal="center" vertical="center" wrapText="1" readingOrder="2"/>
    </xf>
    <xf numFmtId="0" fontId="54" fillId="5" borderId="13" xfId="0" applyFont="1" applyFill="1" applyBorder="1" applyAlignment="1">
      <alignment horizontal="center" vertical="center" wrapText="1" readingOrder="2"/>
    </xf>
    <xf numFmtId="0" fontId="55" fillId="5" borderId="8" xfId="0" applyFont="1" applyFill="1" applyBorder="1" applyAlignment="1">
      <alignment horizontal="center" vertical="center"/>
    </xf>
    <xf numFmtId="0" fontId="55" fillId="5" borderId="9" xfId="0" applyFont="1" applyFill="1" applyBorder="1" applyAlignment="1">
      <alignment horizontal="center" vertical="center"/>
    </xf>
    <xf numFmtId="0" fontId="55" fillId="5" borderId="11" xfId="0" applyFont="1" applyFill="1" applyBorder="1" applyAlignment="1">
      <alignment horizontal="center" vertical="center"/>
    </xf>
    <xf numFmtId="0" fontId="55" fillId="5" borderId="13" xfId="0" applyFont="1" applyFill="1" applyBorder="1" applyAlignment="1">
      <alignment horizontal="center" vertical="center"/>
    </xf>
    <xf numFmtId="0" fontId="49" fillId="0" borderId="6" xfId="0" applyFont="1" applyBorder="1" applyAlignment="1">
      <alignment horizontal="right"/>
    </xf>
    <xf numFmtId="0" fontId="49" fillId="0" borderId="7" xfId="0" applyFont="1" applyBorder="1" applyAlignment="1">
      <alignment horizontal="right"/>
    </xf>
    <xf numFmtId="0" fontId="49" fillId="0" borderId="4" xfId="0" applyFont="1" applyBorder="1" applyAlignment="1">
      <alignment horizontal="right"/>
    </xf>
    <xf numFmtId="0" fontId="55" fillId="5" borderId="3" xfId="0" applyFont="1" applyFill="1" applyBorder="1" applyAlignment="1">
      <alignment horizontal="center" vertical="center"/>
    </xf>
    <xf numFmtId="0" fontId="54" fillId="5" borderId="3" xfId="0" applyFont="1" applyFill="1" applyBorder="1" applyAlignment="1">
      <alignment horizontal="center" vertical="center" readingOrder="2"/>
    </xf>
    <xf numFmtId="0" fontId="50" fillId="5" borderId="8" xfId="0" applyFont="1" applyFill="1" applyBorder="1" applyAlignment="1">
      <alignment horizontal="center" vertical="center" wrapText="1" readingOrder="2"/>
    </xf>
    <xf numFmtId="0" fontId="50" fillId="5" borderId="9" xfId="0" applyFont="1" applyFill="1" applyBorder="1" applyAlignment="1">
      <alignment horizontal="center" vertical="center" wrapText="1" readingOrder="2"/>
    </xf>
    <xf numFmtId="0" fontId="50" fillId="5" borderId="11" xfId="0" applyFont="1" applyFill="1" applyBorder="1" applyAlignment="1">
      <alignment horizontal="center" vertical="center" wrapText="1" readingOrder="2"/>
    </xf>
    <xf numFmtId="0" fontId="50" fillId="5" borderId="13" xfId="0" applyFont="1" applyFill="1" applyBorder="1" applyAlignment="1">
      <alignment horizontal="center" vertical="center" wrapText="1" readingOrder="2"/>
    </xf>
    <xf numFmtId="0" fontId="57" fillId="2" borderId="3" xfId="0" applyFont="1" applyFill="1" applyBorder="1" applyAlignment="1">
      <alignment horizontal="center" vertical="center" wrapText="1" readingOrder="2"/>
    </xf>
    <xf numFmtId="0" fontId="54" fillId="2" borderId="3" xfId="0" applyFont="1" applyFill="1" applyBorder="1" applyAlignment="1">
      <alignment horizontal="center" vertical="center" wrapText="1" readingOrder="2"/>
    </xf>
    <xf numFmtId="0" fontId="54" fillId="5" borderId="3" xfId="0" applyFont="1" applyFill="1" applyBorder="1" applyAlignment="1">
      <alignment horizontal="center" vertical="center" wrapText="1" readingOrder="2"/>
    </xf>
    <xf numFmtId="0" fontId="49" fillId="0" borderId="3" xfId="0" applyFont="1" applyBorder="1" applyAlignment="1">
      <alignment horizontal="right"/>
    </xf>
    <xf numFmtId="0" fontId="54" fillId="4" borderId="3" xfId="0" applyFont="1" applyFill="1" applyBorder="1" applyAlignment="1">
      <alignment horizontal="center" vertical="center" wrapText="1" readingOrder="2"/>
    </xf>
    <xf numFmtId="0" fontId="72" fillId="0" borderId="6" xfId="0" applyFont="1" applyBorder="1" applyAlignment="1">
      <alignment horizontal="center" vertical="center" readingOrder="2"/>
    </xf>
    <xf numFmtId="0" fontId="72" fillId="0" borderId="7" xfId="0" applyFont="1" applyBorder="1" applyAlignment="1">
      <alignment horizontal="center" vertical="center" readingOrder="2"/>
    </xf>
    <xf numFmtId="0" fontId="72" fillId="0" borderId="4" xfId="0" applyFont="1" applyBorder="1" applyAlignment="1">
      <alignment horizontal="center" vertical="center" readingOrder="2"/>
    </xf>
    <xf numFmtId="0" fontId="91" fillId="0" borderId="6" xfId="0" applyFont="1" applyBorder="1" applyAlignment="1">
      <alignment horizontal="center" vertical="center" readingOrder="2"/>
    </xf>
    <xf numFmtId="0" fontId="91" fillId="0" borderId="7" xfId="0" applyFont="1" applyBorder="1" applyAlignment="1">
      <alignment horizontal="center" vertical="center" readingOrder="2"/>
    </xf>
    <xf numFmtId="0" fontId="91" fillId="0" borderId="4" xfId="0" applyFont="1" applyBorder="1" applyAlignment="1">
      <alignment horizontal="center" vertical="center" readingOrder="2"/>
    </xf>
    <xf numFmtId="0" fontId="60" fillId="0" borderId="3" xfId="0" applyFont="1" applyBorder="1" applyAlignment="1">
      <alignment horizontal="center"/>
    </xf>
    <xf numFmtId="0" fontId="55" fillId="5" borderId="3" xfId="0" applyFont="1" applyFill="1" applyBorder="1" applyAlignment="1">
      <alignment horizontal="center" vertical="center" wrapText="1" readingOrder="2"/>
    </xf>
    <xf numFmtId="0" fontId="71" fillId="0" borderId="6" xfId="0" applyFont="1" applyBorder="1" applyAlignment="1">
      <alignment horizontal="center" vertical="center" readingOrder="2"/>
    </xf>
    <xf numFmtId="0" fontId="71" fillId="0" borderId="7" xfId="0" applyFont="1" applyBorder="1" applyAlignment="1">
      <alignment horizontal="center" vertical="center" readingOrder="2"/>
    </xf>
    <xf numFmtId="0" fontId="71" fillId="0" borderId="4" xfId="0" applyFont="1" applyBorder="1" applyAlignment="1">
      <alignment horizontal="center" vertical="center" readingOrder="2"/>
    </xf>
    <xf numFmtId="0" fontId="55" fillId="5" borderId="3" xfId="0" applyFont="1" applyFill="1" applyBorder="1" applyAlignment="1">
      <alignment horizontal="center" vertical="center" readingOrder="2"/>
    </xf>
    <xf numFmtId="0" fontId="14" fillId="0" borderId="0" xfId="3"/>
    <xf numFmtId="0" fontId="56" fillId="0" borderId="6" xfId="0" applyFont="1" applyBorder="1" applyAlignment="1">
      <alignment horizontal="center"/>
    </xf>
    <xf numFmtId="0" fontId="56" fillId="0" borderId="7" xfId="0" applyFont="1" applyBorder="1" applyAlignment="1">
      <alignment horizontal="center"/>
    </xf>
    <xf numFmtId="0" fontId="56" fillId="0" borderId="4" xfId="0" applyFont="1" applyBorder="1" applyAlignment="1">
      <alignment horizontal="center"/>
    </xf>
    <xf numFmtId="0" fontId="54" fillId="5" borderId="5" xfId="0" applyFont="1" applyFill="1" applyBorder="1" applyAlignment="1">
      <alignment horizontal="center" vertical="center" wrapText="1" readingOrder="2"/>
    </xf>
    <xf numFmtId="0" fontId="54" fillId="5" borderId="10" xfId="0" applyFont="1" applyFill="1" applyBorder="1" applyAlignment="1">
      <alignment horizontal="center" vertical="center" wrapText="1" readingOrder="2"/>
    </xf>
    <xf numFmtId="0" fontId="55" fillId="14" borderId="8" xfId="0" applyFont="1" applyFill="1" applyBorder="1" applyAlignment="1">
      <alignment horizontal="center" vertical="center"/>
    </xf>
    <xf numFmtId="0" fontId="55" fillId="14" borderId="9" xfId="0" applyFont="1" applyFill="1" applyBorder="1" applyAlignment="1">
      <alignment horizontal="center" vertical="center"/>
    </xf>
    <xf numFmtId="0" fontId="55" fillId="14" borderId="5" xfId="0" applyFont="1" applyFill="1" applyBorder="1" applyAlignment="1">
      <alignment horizontal="center" vertical="center"/>
    </xf>
    <xf numFmtId="0" fontId="55" fillId="14" borderId="10" xfId="0" applyFont="1" applyFill="1" applyBorder="1" applyAlignment="1">
      <alignment horizontal="center" vertical="center"/>
    </xf>
    <xf numFmtId="0" fontId="55" fillId="14" borderId="11" xfId="0" applyFont="1" applyFill="1" applyBorder="1" applyAlignment="1">
      <alignment horizontal="center" vertical="center"/>
    </xf>
    <xf numFmtId="0" fontId="55" fillId="14" borderId="13" xfId="0" applyFont="1" applyFill="1" applyBorder="1" applyAlignment="1">
      <alignment horizontal="center" vertical="center"/>
    </xf>
    <xf numFmtId="0" fontId="72" fillId="0" borderId="3" xfId="0" applyFont="1" applyBorder="1" applyAlignment="1">
      <alignment horizontal="center" vertical="center" readingOrder="2"/>
    </xf>
    <xf numFmtId="0" fontId="71" fillId="0" borderId="3" xfId="0" applyFont="1" applyBorder="1" applyAlignment="1">
      <alignment horizontal="right" vertical="center" readingOrder="2"/>
    </xf>
    <xf numFmtId="0" fontId="71" fillId="0" borderId="3" xfId="0" applyFont="1" applyBorder="1" applyAlignment="1">
      <alignment horizontal="left" vertical="center" readingOrder="2"/>
    </xf>
    <xf numFmtId="0" fontId="71" fillId="0" borderId="6" xfId="0" applyFont="1" applyBorder="1" applyAlignment="1">
      <alignment horizontal="left" vertical="center" readingOrder="2"/>
    </xf>
    <xf numFmtId="0" fontId="71" fillId="0" borderId="7" xfId="0" applyFont="1" applyBorder="1" applyAlignment="1">
      <alignment horizontal="left" vertical="center" readingOrder="2"/>
    </xf>
    <xf numFmtId="0" fontId="71" fillId="0" borderId="4" xfId="0" applyFont="1" applyBorder="1" applyAlignment="1">
      <alignment horizontal="left" vertical="center" readingOrder="2"/>
    </xf>
    <xf numFmtId="0" fontId="55" fillId="14" borderId="3" xfId="0" applyFont="1" applyFill="1" applyBorder="1" applyAlignment="1">
      <alignment horizontal="center" vertical="center"/>
    </xf>
    <xf numFmtId="0" fontId="55" fillId="12" borderId="3" xfId="3" applyFont="1" applyFill="1" applyBorder="1" applyAlignment="1">
      <alignment horizontal="center" vertical="center" wrapText="1" readingOrder="2"/>
    </xf>
    <xf numFmtId="0" fontId="51" fillId="14" borderId="3" xfId="0" applyFont="1" applyFill="1" applyBorder="1" applyAlignment="1">
      <alignment horizontal="center" vertical="center"/>
    </xf>
    <xf numFmtId="0" fontId="51" fillId="12" borderId="8" xfId="3" applyFont="1" applyFill="1" applyBorder="1" applyAlignment="1">
      <alignment horizontal="center" vertical="center" wrapText="1" readingOrder="2"/>
    </xf>
    <xf numFmtId="0" fontId="51" fillId="12" borderId="9" xfId="3" applyFont="1" applyFill="1" applyBorder="1" applyAlignment="1">
      <alignment horizontal="center" vertical="center" wrapText="1" readingOrder="2"/>
    </xf>
    <xf numFmtId="0" fontId="51" fillId="12" borderId="11" xfId="3" applyFont="1" applyFill="1" applyBorder="1" applyAlignment="1">
      <alignment horizontal="center" vertical="center" wrapText="1" readingOrder="2"/>
    </xf>
    <xf numFmtId="0" fontId="51" fillId="12" borderId="13" xfId="3" applyFont="1" applyFill="1" applyBorder="1" applyAlignment="1">
      <alignment horizontal="center" vertical="center" wrapText="1" readingOrder="2"/>
    </xf>
    <xf numFmtId="0" fontId="49" fillId="0" borderId="3" xfId="0" applyFont="1" applyBorder="1" applyAlignment="1">
      <alignment horizontal="center"/>
    </xf>
    <xf numFmtId="0" fontId="66" fillId="0" borderId="3" xfId="0" applyFont="1" applyBorder="1" applyAlignment="1">
      <alignment horizontal="center"/>
    </xf>
    <xf numFmtId="0" fontId="66" fillId="0" borderId="3" xfId="0" applyFont="1" applyBorder="1" applyAlignment="1">
      <alignment horizontal="right"/>
    </xf>
    <xf numFmtId="0" fontId="50" fillId="20" borderId="6" xfId="0" applyFont="1" applyFill="1" applyBorder="1" applyAlignment="1">
      <alignment horizontal="center" vertical="center" wrapText="1" readingOrder="2"/>
    </xf>
    <xf numFmtId="0" fontId="50" fillId="20" borderId="4" xfId="0" applyFont="1" applyFill="1" applyBorder="1" applyAlignment="1">
      <alignment horizontal="center" vertical="center" wrapText="1" readingOrder="2"/>
    </xf>
    <xf numFmtId="0" fontId="51" fillId="5" borderId="6" xfId="0" applyFont="1" applyFill="1" applyBorder="1" applyAlignment="1">
      <alignment horizontal="center" vertical="center"/>
    </xf>
    <xf numFmtId="0" fontId="51" fillId="5" borderId="4" xfId="0" applyFont="1" applyFill="1" applyBorder="1" applyAlignment="1">
      <alignment horizontal="center" vertical="center"/>
    </xf>
    <xf numFmtId="0" fontId="82" fillId="4" borderId="3" xfId="0" applyFont="1" applyFill="1" applyBorder="1" applyAlignment="1">
      <alignment horizontal="center" vertical="center" wrapText="1" readingOrder="2"/>
    </xf>
    <xf numFmtId="0" fontId="51" fillId="5" borderId="8" xfId="0" applyFont="1" applyFill="1" applyBorder="1" applyAlignment="1">
      <alignment horizontal="center" vertical="center"/>
    </xf>
    <xf numFmtId="0" fontId="51" fillId="5" borderId="9" xfId="0" applyFont="1" applyFill="1" applyBorder="1" applyAlignment="1">
      <alignment horizontal="center" vertical="center"/>
    </xf>
    <xf numFmtId="0" fontId="51" fillId="5" borderId="5" xfId="0" applyFont="1" applyFill="1" applyBorder="1" applyAlignment="1">
      <alignment horizontal="center" vertical="center"/>
    </xf>
    <xf numFmtId="0" fontId="51" fillId="5" borderId="10" xfId="0" applyFont="1" applyFill="1" applyBorder="1" applyAlignment="1">
      <alignment horizontal="center" vertical="center"/>
    </xf>
    <xf numFmtId="0" fontId="51" fillId="5" borderId="11" xfId="0" applyFont="1" applyFill="1" applyBorder="1" applyAlignment="1">
      <alignment horizontal="center" vertical="center"/>
    </xf>
    <xf numFmtId="0" fontId="51" fillId="5" borderId="13" xfId="0" applyFont="1" applyFill="1" applyBorder="1" applyAlignment="1">
      <alignment horizontal="center" vertical="center"/>
    </xf>
    <xf numFmtId="0" fontId="50" fillId="5" borderId="8" xfId="0" applyFont="1" applyFill="1" applyBorder="1" applyAlignment="1">
      <alignment horizontal="center" vertical="center" readingOrder="1"/>
    </xf>
    <xf numFmtId="0" fontId="50" fillId="5" borderId="9" xfId="0" applyFont="1" applyFill="1" applyBorder="1" applyAlignment="1">
      <alignment horizontal="center" vertical="center" readingOrder="1"/>
    </xf>
    <xf numFmtId="0" fontId="50" fillId="5" borderId="5" xfId="0" applyFont="1" applyFill="1" applyBorder="1" applyAlignment="1">
      <alignment horizontal="center" vertical="center" readingOrder="1"/>
    </xf>
    <xf numFmtId="0" fontId="50" fillId="5" borderId="10" xfId="0" applyFont="1" applyFill="1" applyBorder="1" applyAlignment="1">
      <alignment horizontal="center" vertical="center" readingOrder="1"/>
    </xf>
    <xf numFmtId="0" fontId="50" fillId="5" borderId="11" xfId="0" applyFont="1" applyFill="1" applyBorder="1" applyAlignment="1">
      <alignment horizontal="center" vertical="center" readingOrder="1"/>
    </xf>
    <xf numFmtId="0" fontId="50" fillId="5" borderId="13" xfId="0" applyFont="1" applyFill="1" applyBorder="1" applyAlignment="1">
      <alignment horizontal="center" vertical="center" readingOrder="1"/>
    </xf>
    <xf numFmtId="0" fontId="84" fillId="14" borderId="3" xfId="0" applyFont="1" applyFill="1" applyBorder="1" applyAlignment="1">
      <alignment horizontal="center" vertical="center"/>
    </xf>
    <xf numFmtId="0" fontId="84" fillId="12" borderId="3" xfId="3" applyFont="1" applyFill="1" applyBorder="1" applyAlignment="1">
      <alignment horizontal="center" vertical="center" wrapText="1" readingOrder="2"/>
    </xf>
    <xf numFmtId="0" fontId="66" fillId="0" borderId="6" xfId="0" applyFont="1" applyBorder="1" applyAlignment="1">
      <alignment horizontal="right"/>
    </xf>
    <xf numFmtId="0" fontId="66" fillId="0" borderId="7" xfId="0" applyFont="1" applyBorder="1" applyAlignment="1">
      <alignment horizontal="right"/>
    </xf>
    <xf numFmtId="0" fontId="66" fillId="0" borderId="4" xfId="0" applyFont="1" applyBorder="1" applyAlignment="1">
      <alignment horizontal="right"/>
    </xf>
    <xf numFmtId="9" fontId="51" fillId="12" borderId="3" xfId="3" applyNumberFormat="1" applyFont="1" applyFill="1" applyBorder="1" applyAlignment="1">
      <alignment horizontal="center" vertical="center" wrapText="1" readingOrder="2"/>
    </xf>
    <xf numFmtId="0" fontId="51" fillId="5" borderId="3" xfId="0" applyFont="1" applyFill="1" applyBorder="1" applyAlignment="1">
      <alignment horizontal="center" vertical="center"/>
    </xf>
    <xf numFmtId="9" fontId="51" fillId="12" borderId="8" xfId="3" applyNumberFormat="1" applyFont="1" applyFill="1" applyBorder="1" applyAlignment="1">
      <alignment horizontal="center" vertical="center" wrapText="1" readingOrder="2"/>
    </xf>
    <xf numFmtId="9" fontId="51" fillId="12" borderId="9" xfId="3" applyNumberFormat="1" applyFont="1" applyFill="1" applyBorder="1" applyAlignment="1">
      <alignment horizontal="center" vertical="center" wrapText="1" readingOrder="2"/>
    </xf>
    <xf numFmtId="9" fontId="51" fillId="12" borderId="11" xfId="3" applyNumberFormat="1" applyFont="1" applyFill="1" applyBorder="1" applyAlignment="1">
      <alignment horizontal="center" vertical="center" wrapText="1" readingOrder="2"/>
    </xf>
    <xf numFmtId="9" fontId="51" fillId="12" borderId="13" xfId="3" applyNumberFormat="1" applyFont="1" applyFill="1" applyBorder="1" applyAlignment="1">
      <alignment horizontal="center" vertical="center" wrapText="1" readingOrder="2"/>
    </xf>
    <xf numFmtId="9" fontId="55" fillId="12" borderId="3" xfId="3" applyNumberFormat="1" applyFont="1" applyFill="1" applyBorder="1" applyAlignment="1">
      <alignment horizontal="center" vertical="center" wrapText="1" readingOrder="2"/>
    </xf>
    <xf numFmtId="0" fontId="51" fillId="13" borderId="3" xfId="3" applyFont="1" applyFill="1" applyBorder="1" applyAlignment="1">
      <alignment horizontal="center" vertical="center" wrapText="1" readingOrder="2"/>
    </xf>
    <xf numFmtId="9" fontId="51" fillId="12" borderId="5" xfId="3" applyNumberFormat="1" applyFont="1" applyFill="1" applyBorder="1" applyAlignment="1">
      <alignment horizontal="center" vertical="center" wrapText="1" readingOrder="2"/>
    </xf>
    <xf numFmtId="9" fontId="51" fillId="12" borderId="10" xfId="3" applyNumberFormat="1" applyFont="1" applyFill="1" applyBorder="1" applyAlignment="1">
      <alignment horizontal="center" vertical="center" wrapText="1" readingOrder="2"/>
    </xf>
    <xf numFmtId="0" fontId="76" fillId="0" borderId="3" xfId="0" applyFont="1" applyBorder="1" applyAlignment="1">
      <alignment horizontal="right" vertical="center" readingOrder="2"/>
    </xf>
    <xf numFmtId="0" fontId="76" fillId="0" borderId="3" xfId="0" applyFont="1" applyBorder="1" applyAlignment="1">
      <alignment horizontal="left" vertical="center" readingOrder="2"/>
    </xf>
    <xf numFmtId="9" fontId="51" fillId="12" borderId="8" xfId="3" applyNumberFormat="1" applyFont="1" applyFill="1" applyBorder="1" applyAlignment="1">
      <alignment horizontal="center" vertical="center" wrapText="1" readingOrder="1"/>
    </xf>
    <xf numFmtId="9" fontId="51" fillId="12" borderId="9" xfId="3" applyNumberFormat="1" applyFont="1" applyFill="1" applyBorder="1" applyAlignment="1">
      <alignment horizontal="center" vertical="center" wrapText="1" readingOrder="1"/>
    </xf>
    <xf numFmtId="9" fontId="51" fillId="12" borderId="11" xfId="3" applyNumberFormat="1" applyFont="1" applyFill="1" applyBorder="1" applyAlignment="1">
      <alignment horizontal="center" vertical="center" wrapText="1" readingOrder="1"/>
    </xf>
    <xf numFmtId="9" fontId="51" fillId="12" borderId="13" xfId="3" applyNumberFormat="1" applyFont="1" applyFill="1" applyBorder="1" applyAlignment="1">
      <alignment horizontal="center" vertical="center" wrapText="1" readingOrder="1"/>
    </xf>
    <xf numFmtId="0" fontId="24" fillId="12" borderId="8" xfId="3" applyFont="1" applyFill="1" applyBorder="1" applyAlignment="1">
      <alignment horizontal="center" vertical="center" wrapText="1" readingOrder="1"/>
    </xf>
    <xf numFmtId="0" fontId="24" fillId="12" borderId="9" xfId="3" applyFont="1" applyFill="1" applyBorder="1" applyAlignment="1">
      <alignment horizontal="center" vertical="center" wrapText="1" readingOrder="1"/>
    </xf>
    <xf numFmtId="0" fontId="24" fillId="12" borderId="11" xfId="3" applyFont="1" applyFill="1" applyBorder="1" applyAlignment="1">
      <alignment horizontal="center" vertical="center" wrapText="1" readingOrder="1"/>
    </xf>
    <xf numFmtId="0" fontId="24" fillId="12" borderId="13" xfId="3" applyFont="1" applyFill="1" applyBorder="1" applyAlignment="1">
      <alignment horizontal="center" vertical="center" wrapText="1" readingOrder="1"/>
    </xf>
    <xf numFmtId="0" fontId="3" fillId="0" borderId="3" xfId="0" applyFont="1" applyBorder="1" applyAlignment="1">
      <alignment horizontal="center" vertical="center" readingOrder="2"/>
    </xf>
    <xf numFmtId="0" fontId="1" fillId="5" borderId="3" xfId="0" applyFont="1" applyFill="1" applyBorder="1" applyAlignment="1">
      <alignment horizontal="center" vertical="center" wrapText="1" readingOrder="2"/>
    </xf>
    <xf numFmtId="0" fontId="1" fillId="5" borderId="3" xfId="0" applyFont="1" applyFill="1" applyBorder="1" applyAlignment="1">
      <alignment horizontal="center" vertical="center" readingOrder="2"/>
    </xf>
    <xf numFmtId="0" fontId="90" fillId="0" borderId="8" xfId="0" applyFont="1" applyBorder="1" applyAlignment="1">
      <alignment horizontal="center" vertical="center" readingOrder="2"/>
    </xf>
    <xf numFmtId="0" fontId="90" fillId="0" borderId="2" xfId="0" applyFont="1" applyBorder="1" applyAlignment="1">
      <alignment horizontal="center" vertical="center" readingOrder="2"/>
    </xf>
    <xf numFmtId="0" fontId="90" fillId="0" borderId="9" xfId="0" applyFont="1" applyBorder="1" applyAlignment="1">
      <alignment horizontal="center" vertical="center" readingOrder="2"/>
    </xf>
    <xf numFmtId="0" fontId="90" fillId="0" borderId="11" xfId="0" applyFont="1" applyBorder="1" applyAlignment="1">
      <alignment horizontal="center" vertical="center" readingOrder="2"/>
    </xf>
    <xf numFmtId="0" fontId="90" fillId="0" borderId="12" xfId="0" applyFont="1" applyBorder="1" applyAlignment="1">
      <alignment horizontal="center" vertical="center" readingOrder="2"/>
    </xf>
    <xf numFmtId="0" fontId="90" fillId="0" borderId="13" xfId="0" applyFont="1" applyBorder="1" applyAlignment="1">
      <alignment horizontal="center" vertical="center" readingOrder="2"/>
    </xf>
    <xf numFmtId="0" fontId="5" fillId="0" borderId="3" xfId="0" applyFont="1" applyFill="1" applyBorder="1" applyAlignment="1">
      <alignment horizontal="center" vertical="center" readingOrder="2"/>
    </xf>
    <xf numFmtId="0" fontId="8" fillId="0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78" fillId="0" borderId="3" xfId="0" applyFont="1" applyBorder="1" applyAlignment="1">
      <alignment horizontal="center"/>
    </xf>
    <xf numFmtId="0" fontId="79" fillId="0" borderId="3" xfId="0" applyFont="1" applyBorder="1" applyAlignment="1">
      <alignment horizontal="center"/>
    </xf>
    <xf numFmtId="0" fontId="8" fillId="8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 readingOrder="2"/>
    </xf>
    <xf numFmtId="0" fontId="56" fillId="0" borderId="3" xfId="0" applyFont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11" fillId="5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readingOrder="2"/>
    </xf>
    <xf numFmtId="0" fontId="90" fillId="0" borderId="3" xfId="0" applyFont="1" applyBorder="1" applyAlignment="1">
      <alignment horizontal="center" vertical="center" readingOrder="2"/>
    </xf>
    <xf numFmtId="0" fontId="90" fillId="0" borderId="6" xfId="0" applyFont="1" applyBorder="1" applyAlignment="1">
      <alignment horizontal="center" vertical="center" readingOrder="2"/>
    </xf>
    <xf numFmtId="0" fontId="90" fillId="0" borderId="7" xfId="0" applyFont="1" applyBorder="1" applyAlignment="1">
      <alignment horizontal="center" vertical="center" readingOrder="2"/>
    </xf>
    <xf numFmtId="0" fontId="90" fillId="0" borderId="4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readingOrder="2"/>
    </xf>
    <xf numFmtId="0" fontId="3" fillId="0" borderId="7" xfId="0" applyFont="1" applyBorder="1" applyAlignment="1">
      <alignment horizontal="center" vertical="center" readingOrder="2"/>
    </xf>
    <xf numFmtId="0" fontId="3" fillId="0" borderId="4" xfId="0" applyFont="1" applyBorder="1" applyAlignment="1">
      <alignment horizontal="center" vertical="center" readingOrder="2"/>
    </xf>
    <xf numFmtId="0" fontId="79" fillId="0" borderId="6" xfId="0" applyFont="1" applyBorder="1" applyAlignment="1">
      <alignment horizontal="center" vertical="center" readingOrder="2"/>
    </xf>
    <xf numFmtId="0" fontId="79" fillId="0" borderId="7" xfId="0" applyFont="1" applyBorder="1" applyAlignment="1">
      <alignment horizontal="center" vertical="center" readingOrder="2"/>
    </xf>
    <xf numFmtId="0" fontId="79" fillId="0" borderId="4" xfId="0" applyFont="1" applyBorder="1" applyAlignment="1">
      <alignment horizontal="center" vertical="center" readingOrder="2"/>
    </xf>
    <xf numFmtId="10" fontId="32" fillId="14" borderId="6" xfId="0" applyNumberFormat="1" applyFont="1" applyFill="1" applyBorder="1" applyAlignment="1">
      <alignment horizontal="center" vertical="center" wrapText="1" readingOrder="1"/>
    </xf>
    <xf numFmtId="10" fontId="32" fillId="14" borderId="7" xfId="0" applyNumberFormat="1" applyFont="1" applyFill="1" applyBorder="1" applyAlignment="1">
      <alignment horizontal="center" vertical="center" wrapText="1" readingOrder="1"/>
    </xf>
    <xf numFmtId="10" fontId="32" fillId="14" borderId="4" xfId="0" applyNumberFormat="1" applyFont="1" applyFill="1" applyBorder="1" applyAlignment="1">
      <alignment horizontal="center" vertical="center" wrapText="1" readingOrder="1"/>
    </xf>
    <xf numFmtId="0" fontId="32" fillId="4" borderId="6" xfId="0" applyFont="1" applyFill="1" applyBorder="1" applyAlignment="1">
      <alignment horizontal="center" vertical="center" wrapText="1" readingOrder="2"/>
    </xf>
    <xf numFmtId="0" fontId="32" fillId="4" borderId="7" xfId="0" applyFont="1" applyFill="1" applyBorder="1" applyAlignment="1">
      <alignment horizontal="center" vertical="center" wrapText="1" readingOrder="2"/>
    </xf>
    <xf numFmtId="0" fontId="32" fillId="4" borderId="4" xfId="0" applyFont="1" applyFill="1" applyBorder="1" applyAlignment="1">
      <alignment horizontal="center" vertical="center" wrapText="1" readingOrder="2"/>
    </xf>
    <xf numFmtId="0" fontId="32" fillId="0" borderId="15" xfId="0" applyFont="1" applyFill="1" applyBorder="1" applyAlignment="1">
      <alignment horizontal="center" vertical="center" wrapText="1" readingOrder="2"/>
    </xf>
    <xf numFmtId="0" fontId="32" fillId="0" borderId="14" xfId="0" applyFont="1" applyFill="1" applyBorder="1" applyAlignment="1">
      <alignment horizontal="center" vertical="center" wrapText="1" readingOrder="2"/>
    </xf>
    <xf numFmtId="0" fontId="32" fillId="5" borderId="8" xfId="0" applyFont="1" applyFill="1" applyBorder="1" applyAlignment="1">
      <alignment horizontal="center" vertical="center" readingOrder="2"/>
    </xf>
    <xf numFmtId="0" fontId="32" fillId="5" borderId="9" xfId="0" applyFont="1" applyFill="1" applyBorder="1" applyAlignment="1">
      <alignment horizontal="center" vertical="center" readingOrder="2"/>
    </xf>
    <xf numFmtId="0" fontId="32" fillId="5" borderId="5" xfId="0" applyFont="1" applyFill="1" applyBorder="1" applyAlignment="1">
      <alignment horizontal="center" vertical="center" readingOrder="2"/>
    </xf>
    <xf numFmtId="0" fontId="32" fillId="5" borderId="10" xfId="0" applyFont="1" applyFill="1" applyBorder="1" applyAlignment="1">
      <alignment horizontal="center" vertical="center" readingOrder="2"/>
    </xf>
    <xf numFmtId="0" fontId="32" fillId="5" borderId="11" xfId="0" applyFont="1" applyFill="1" applyBorder="1" applyAlignment="1">
      <alignment horizontal="center" vertical="center" readingOrder="2"/>
    </xf>
    <xf numFmtId="0" fontId="32" fillId="5" borderId="13" xfId="0" applyFont="1" applyFill="1" applyBorder="1" applyAlignment="1">
      <alignment horizontal="center" vertical="center" readingOrder="2"/>
    </xf>
    <xf numFmtId="0" fontId="32" fillId="0" borderId="6" xfId="0" applyFont="1" applyFill="1" applyBorder="1" applyAlignment="1">
      <alignment horizontal="center" vertical="center" wrapText="1" readingOrder="2"/>
    </xf>
    <xf numFmtId="0" fontId="32" fillId="0" borderId="7" xfId="0" applyFont="1" applyFill="1" applyBorder="1" applyAlignment="1">
      <alignment horizontal="center" vertical="center" wrapText="1" readingOrder="2"/>
    </xf>
    <xf numFmtId="0" fontId="32" fillId="0" borderId="4" xfId="0" applyFont="1" applyFill="1" applyBorder="1" applyAlignment="1">
      <alignment horizontal="center" vertical="center" wrapText="1" readingOrder="2"/>
    </xf>
    <xf numFmtId="0" fontId="32" fillId="0" borderId="3" xfId="0" applyFont="1" applyFill="1" applyBorder="1" applyAlignment="1">
      <alignment horizontal="center" vertical="center" wrapText="1" readingOrder="2"/>
    </xf>
    <xf numFmtId="0" fontId="32" fillId="4" borderId="3" xfId="0" applyFont="1" applyFill="1" applyBorder="1" applyAlignment="1">
      <alignment horizontal="center" vertical="center" wrapText="1" readingOrder="2"/>
    </xf>
    <xf numFmtId="0" fontId="94" fillId="0" borderId="8" xfId="0" applyFont="1" applyBorder="1" applyAlignment="1">
      <alignment horizontal="center" vertical="center" readingOrder="2"/>
    </xf>
    <xf numFmtId="0" fontId="94" fillId="0" borderId="2" xfId="0" applyFont="1" applyBorder="1" applyAlignment="1">
      <alignment horizontal="center" vertical="center" readingOrder="2"/>
    </xf>
    <xf numFmtId="0" fontId="94" fillId="0" borderId="9" xfId="0" applyFont="1" applyBorder="1" applyAlignment="1">
      <alignment horizontal="center" vertical="center" readingOrder="2"/>
    </xf>
    <xf numFmtId="0" fontId="94" fillId="0" borderId="11" xfId="0" applyFont="1" applyBorder="1" applyAlignment="1">
      <alignment horizontal="center" vertical="center" readingOrder="2"/>
    </xf>
    <xf numFmtId="0" fontId="94" fillId="0" borderId="12" xfId="0" applyFont="1" applyBorder="1" applyAlignment="1">
      <alignment horizontal="center" vertical="center" readingOrder="2"/>
    </xf>
    <xf numFmtId="0" fontId="94" fillId="0" borderId="13" xfId="0" applyFont="1" applyBorder="1" applyAlignment="1">
      <alignment horizontal="center" vertical="center" readingOrder="2"/>
    </xf>
    <xf numFmtId="0" fontId="29" fillId="5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readingOrder="2"/>
    </xf>
    <xf numFmtId="0" fontId="32" fillId="5" borderId="3" xfId="0" applyFont="1" applyFill="1" applyBorder="1" applyAlignment="1">
      <alignment horizontal="center" vertical="center" readingOrder="2"/>
    </xf>
    <xf numFmtId="0" fontId="32" fillId="5" borderId="3" xfId="0" applyFont="1" applyFill="1" applyBorder="1" applyAlignment="1">
      <alignment horizontal="center" vertical="center" wrapText="1" readingOrder="2"/>
    </xf>
    <xf numFmtId="0" fontId="89" fillId="0" borderId="6" xfId="0" applyFont="1" applyBorder="1" applyAlignment="1">
      <alignment horizontal="center" vertical="center" readingOrder="2"/>
    </xf>
    <xf numFmtId="0" fontId="89" fillId="0" borderId="7" xfId="0" applyFont="1" applyBorder="1" applyAlignment="1">
      <alignment horizontal="center" vertical="center" readingOrder="2"/>
    </xf>
    <xf numFmtId="0" fontId="89" fillId="0" borderId="4" xfId="0" applyFont="1" applyBorder="1" applyAlignment="1">
      <alignment horizontal="center" vertical="center" readingOrder="2"/>
    </xf>
    <xf numFmtId="0" fontId="12" fillId="8" borderId="3" xfId="0" applyFont="1" applyFill="1" applyBorder="1" applyAlignment="1">
      <alignment horizontal="center" vertical="center" readingOrder="2"/>
    </xf>
    <xf numFmtId="0" fontId="22" fillId="8" borderId="3" xfId="0" applyFont="1" applyFill="1" applyBorder="1" applyAlignment="1">
      <alignment horizontal="center" vertical="center"/>
    </xf>
    <xf numFmtId="0" fontId="1" fillId="5" borderId="0" xfId="0" applyFont="1" applyFill="1" applyAlignment="1">
      <alignment horizontal="center" vertical="center" readingOrder="2"/>
    </xf>
    <xf numFmtId="0" fontId="7" fillId="5" borderId="0" xfId="0" applyFont="1" applyFill="1" applyAlignment="1">
      <alignment horizontal="center" vertical="center"/>
    </xf>
    <xf numFmtId="0" fontId="92" fillId="0" borderId="3" xfId="0" applyFont="1" applyBorder="1" applyAlignment="1">
      <alignment horizontal="center" vertical="center" readingOrder="2"/>
    </xf>
    <xf numFmtId="0" fontId="1" fillId="5" borderId="0" xfId="0" applyFont="1" applyFill="1" applyAlignment="1">
      <alignment horizontal="center" vertical="center" wrapText="1" readingOrder="2"/>
    </xf>
    <xf numFmtId="0" fontId="11" fillId="5" borderId="0" xfId="0" applyFont="1" applyFill="1" applyAlignment="1">
      <alignment horizontal="center" vertical="center"/>
    </xf>
    <xf numFmtId="0" fontId="92" fillId="0" borderId="3" xfId="0" applyFont="1" applyBorder="1" applyAlignment="1">
      <alignment horizontal="center"/>
    </xf>
    <xf numFmtId="0" fontId="88" fillId="0" borderId="3" xfId="0" applyFont="1" applyBorder="1" applyAlignment="1">
      <alignment horizontal="center"/>
    </xf>
    <xf numFmtId="0" fontId="8" fillId="4" borderId="3" xfId="0" applyFont="1" applyFill="1" applyBorder="1" applyAlignment="1">
      <alignment horizontal="center" vertical="center"/>
    </xf>
    <xf numFmtId="0" fontId="25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 vertical="center" wrapText="1" readingOrder="2"/>
    </xf>
    <xf numFmtId="0" fontId="26" fillId="0" borderId="3" xfId="0" applyFont="1" applyBorder="1" applyAlignment="1">
      <alignment horizontal="center" vertical="center" wrapText="1" readingOrder="2"/>
    </xf>
    <xf numFmtId="0" fontId="7" fillId="16" borderId="8" xfId="3" applyFont="1" applyFill="1" applyBorder="1" applyAlignment="1">
      <alignment horizontal="center" vertical="center" wrapText="1" readingOrder="2"/>
    </xf>
    <xf numFmtId="0" fontId="7" fillId="16" borderId="9" xfId="3" applyFont="1" applyFill="1" applyBorder="1" applyAlignment="1">
      <alignment horizontal="center" vertical="center" wrapText="1" readingOrder="2"/>
    </xf>
    <xf numFmtId="0" fontId="7" fillId="16" borderId="11" xfId="3" applyFont="1" applyFill="1" applyBorder="1" applyAlignment="1">
      <alignment horizontal="center" vertical="center" wrapText="1" readingOrder="2"/>
    </xf>
    <xf numFmtId="0" fontId="7" fillId="16" borderId="13" xfId="3" applyFont="1" applyFill="1" applyBorder="1" applyAlignment="1">
      <alignment horizontal="center" vertical="center" wrapText="1" readingOrder="2"/>
    </xf>
    <xf numFmtId="0" fontId="34" fillId="0" borderId="8" xfId="0" applyFont="1" applyBorder="1" applyAlignment="1">
      <alignment horizontal="center"/>
    </xf>
    <xf numFmtId="0" fontId="34" fillId="0" borderId="2" xfId="0" applyFont="1" applyBorder="1" applyAlignment="1">
      <alignment horizontal="center"/>
    </xf>
    <xf numFmtId="0" fontId="34" fillId="0" borderId="9" xfId="0" applyFont="1" applyBorder="1" applyAlignment="1">
      <alignment horizontal="center"/>
    </xf>
    <xf numFmtId="0" fontId="34" fillId="0" borderId="11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34" fillId="0" borderId="13" xfId="0" applyFont="1" applyBorder="1" applyAlignment="1">
      <alignment horizontal="center"/>
    </xf>
    <xf numFmtId="0" fontId="26" fillId="0" borderId="3" xfId="0" applyFont="1" applyBorder="1" applyAlignment="1">
      <alignment horizontal="right" vertical="center" wrapText="1" readingOrder="2"/>
    </xf>
    <xf numFmtId="0" fontId="0" fillId="0" borderId="3" xfId="0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7" fillId="0" borderId="3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7" fillId="16" borderId="3" xfId="3" applyFont="1" applyFill="1" applyBorder="1" applyAlignment="1">
      <alignment horizontal="center" vertical="center" wrapText="1" readingOrder="2"/>
    </xf>
    <xf numFmtId="0" fontId="89" fillId="0" borderId="6" xfId="0" applyFont="1" applyBorder="1" applyAlignment="1">
      <alignment horizontal="center"/>
    </xf>
    <xf numFmtId="0" fontId="89" fillId="0" borderId="7" xfId="0" applyFont="1" applyBorder="1" applyAlignment="1">
      <alignment horizontal="center"/>
    </xf>
    <xf numFmtId="0" fontId="89" fillId="0" borderId="4" xfId="0" applyFont="1" applyBorder="1" applyAlignment="1">
      <alignment horizontal="center"/>
    </xf>
    <xf numFmtId="9" fontId="29" fillId="12" borderId="6" xfId="3" applyNumberFormat="1" applyFont="1" applyFill="1" applyBorder="1" applyAlignment="1">
      <alignment horizontal="center" vertical="center" wrapText="1" readingOrder="2"/>
    </xf>
    <xf numFmtId="9" fontId="29" fillId="12" borderId="4" xfId="3" applyNumberFormat="1" applyFont="1" applyFill="1" applyBorder="1" applyAlignment="1">
      <alignment horizontal="center" vertical="center" wrapText="1" readingOrder="2"/>
    </xf>
    <xf numFmtId="0" fontId="59" fillId="0" borderId="3" xfId="0" applyFont="1" applyBorder="1" applyAlignment="1">
      <alignment horizontal="center" vertical="center" wrapText="1" readingOrder="2"/>
    </xf>
    <xf numFmtId="0" fontId="42" fillId="0" borderId="3" xfId="0" applyFont="1" applyBorder="1" applyAlignment="1">
      <alignment horizontal="center" vertical="center" wrapText="1" readingOrder="2"/>
    </xf>
    <xf numFmtId="0" fontId="7" fillId="17" borderId="3" xfId="3" applyFont="1" applyFill="1" applyBorder="1" applyAlignment="1">
      <alignment horizontal="center" vertical="center" wrapText="1" readingOrder="2"/>
    </xf>
    <xf numFmtId="0" fontId="87" fillId="0" borderId="6" xfId="0" applyFont="1" applyBorder="1" applyAlignment="1">
      <alignment horizontal="center" vertical="center" wrapText="1" readingOrder="2"/>
    </xf>
    <xf numFmtId="0" fontId="87" fillId="0" borderId="7" xfId="0" applyFont="1" applyBorder="1" applyAlignment="1">
      <alignment horizontal="center" vertical="center" wrapText="1" readingOrder="2"/>
    </xf>
    <xf numFmtId="0" fontId="87" fillId="0" borderId="4" xfId="0" applyFont="1" applyBorder="1" applyAlignment="1">
      <alignment horizontal="center" vertical="center" wrapText="1" readingOrder="2"/>
    </xf>
    <xf numFmtId="9" fontId="29" fillId="17" borderId="8" xfId="3" applyNumberFormat="1" applyFont="1" applyFill="1" applyBorder="1" applyAlignment="1">
      <alignment horizontal="center" vertical="center" wrapText="1" readingOrder="2"/>
    </xf>
    <xf numFmtId="9" fontId="29" fillId="17" borderId="9" xfId="3" applyNumberFormat="1" applyFont="1" applyFill="1" applyBorder="1" applyAlignment="1">
      <alignment horizontal="center" vertical="center" wrapText="1" readingOrder="2"/>
    </xf>
    <xf numFmtId="9" fontId="29" fillId="17" borderId="11" xfId="3" applyNumberFormat="1" applyFont="1" applyFill="1" applyBorder="1" applyAlignment="1">
      <alignment horizontal="center" vertical="center" wrapText="1" readingOrder="2"/>
    </xf>
    <xf numFmtId="9" fontId="29" fillId="17" borderId="13" xfId="3" applyNumberFormat="1" applyFont="1" applyFill="1" applyBorder="1" applyAlignment="1">
      <alignment horizontal="center" vertical="center" wrapText="1" readingOrder="2"/>
    </xf>
    <xf numFmtId="0" fontId="59" fillId="0" borderId="6" xfId="0" applyFont="1" applyBorder="1" applyAlignment="1">
      <alignment horizontal="center" vertical="center" wrapText="1" readingOrder="2"/>
    </xf>
    <xf numFmtId="0" fontId="59" fillId="0" borderId="7" xfId="0" applyFont="1" applyBorder="1" applyAlignment="1">
      <alignment horizontal="center" vertical="center" wrapText="1" readingOrder="2"/>
    </xf>
    <xf numFmtId="0" fontId="59" fillId="0" borderId="4" xfId="0" applyFont="1" applyBorder="1" applyAlignment="1">
      <alignment horizontal="center" vertical="center" wrapText="1" readingOrder="2"/>
    </xf>
    <xf numFmtId="9" fontId="29" fillId="17" borderId="6" xfId="3" applyNumberFormat="1" applyFont="1" applyFill="1" applyBorder="1" applyAlignment="1">
      <alignment horizontal="center" vertical="center" wrapText="1" readingOrder="2"/>
    </xf>
    <xf numFmtId="9" fontId="29" fillId="17" borderId="4" xfId="3" applyNumberFormat="1" applyFont="1" applyFill="1" applyBorder="1" applyAlignment="1">
      <alignment horizontal="center" vertical="center" wrapText="1" readingOrder="2"/>
    </xf>
    <xf numFmtId="0" fontId="25" fillId="0" borderId="3" xfId="0" applyFont="1" applyBorder="1" applyAlignment="1">
      <alignment vertical="center"/>
    </xf>
    <xf numFmtId="0" fontId="25" fillId="0" borderId="3" xfId="0" applyFont="1" applyBorder="1" applyAlignment="1">
      <alignment horizontal="left" vertical="center"/>
    </xf>
    <xf numFmtId="9" fontId="29" fillId="16" borderId="3" xfId="3" applyNumberFormat="1" applyFont="1" applyFill="1" applyBorder="1" applyAlignment="1">
      <alignment horizontal="center" vertical="center" wrapText="1" readingOrder="2"/>
    </xf>
    <xf numFmtId="0" fontId="29" fillId="12" borderId="3" xfId="3" applyFont="1" applyFill="1" applyBorder="1" applyAlignment="1">
      <alignment horizontal="center" vertical="center" wrapText="1" readingOrder="2"/>
    </xf>
    <xf numFmtId="0" fontId="59" fillId="0" borderId="6" xfId="0" applyFont="1" applyBorder="1" applyAlignment="1">
      <alignment horizontal="center" vertical="center" readingOrder="2"/>
    </xf>
    <xf numFmtId="0" fontId="59" fillId="0" borderId="7" xfId="0" applyFont="1" applyBorder="1" applyAlignment="1">
      <alignment horizontal="center" vertical="center" readingOrder="2"/>
    </xf>
    <xf numFmtId="0" fontId="59" fillId="0" borderId="4" xfId="0" applyFont="1" applyBorder="1" applyAlignment="1">
      <alignment horizontal="center" vertical="center" readingOrder="2"/>
    </xf>
    <xf numFmtId="0" fontId="71" fillId="0" borderId="6" xfId="0" applyFont="1" applyBorder="1" applyAlignment="1">
      <alignment horizontal="right" vertical="center" readingOrder="2"/>
    </xf>
    <xf numFmtId="0" fontId="71" fillId="0" borderId="7" xfId="0" applyFont="1" applyBorder="1" applyAlignment="1">
      <alignment horizontal="right" vertical="center" readingOrder="2"/>
    </xf>
    <xf numFmtId="0" fontId="71" fillId="0" borderId="4" xfId="0" applyFont="1" applyBorder="1" applyAlignment="1">
      <alignment horizontal="right" vertical="center" readingOrder="2"/>
    </xf>
    <xf numFmtId="0" fontId="95" fillId="0" borderId="6" xfId="0" applyFont="1" applyBorder="1" applyAlignment="1">
      <alignment horizontal="center" vertical="center" readingOrder="2"/>
    </xf>
    <xf numFmtId="0" fontId="95" fillId="0" borderId="7" xfId="0" applyFont="1" applyBorder="1" applyAlignment="1">
      <alignment horizontal="center" vertical="center" readingOrder="2"/>
    </xf>
    <xf numFmtId="0" fontId="95" fillId="0" borderId="4" xfId="0" applyFont="1" applyBorder="1" applyAlignment="1">
      <alignment horizontal="center" vertical="center" readingOrder="2"/>
    </xf>
    <xf numFmtId="0" fontId="96" fillId="0" borderId="3" xfId="0" applyFont="1" applyBorder="1" applyAlignment="1">
      <alignment horizontal="center" vertical="center" readingOrder="2"/>
    </xf>
    <xf numFmtId="0" fontId="96" fillId="0" borderId="6" xfId="0" applyFont="1" applyBorder="1" applyAlignment="1">
      <alignment horizontal="center" vertical="center" readingOrder="2"/>
    </xf>
    <xf numFmtId="0" fontId="96" fillId="0" borderId="7" xfId="0" applyFont="1" applyBorder="1" applyAlignment="1">
      <alignment horizontal="center" vertical="center" readingOrder="2"/>
    </xf>
    <xf numFmtId="0" fontId="96" fillId="0" borderId="4" xfId="0" applyFont="1" applyBorder="1" applyAlignment="1">
      <alignment horizontal="center" vertical="center" readingOrder="2"/>
    </xf>
    <xf numFmtId="0" fontId="98" fillId="0" borderId="3" xfId="0" applyFont="1" applyBorder="1" applyAlignment="1">
      <alignment horizontal="center" vertical="center" readingOrder="2"/>
    </xf>
    <xf numFmtId="0" fontId="98" fillId="0" borderId="6" xfId="0" applyFont="1" applyBorder="1" applyAlignment="1">
      <alignment horizontal="center" vertical="center" readingOrder="2"/>
    </xf>
    <xf numFmtId="0" fontId="98" fillId="0" borderId="7" xfId="0" applyFont="1" applyBorder="1" applyAlignment="1">
      <alignment horizontal="center" vertical="center" readingOrder="2"/>
    </xf>
    <xf numFmtId="0" fontId="98" fillId="0" borderId="4" xfId="0" applyFont="1" applyBorder="1" applyAlignment="1">
      <alignment horizontal="center" vertical="center" readingOrder="2"/>
    </xf>
    <xf numFmtId="0" fontId="99" fillId="0" borderId="3" xfId="0" applyFont="1" applyBorder="1" applyAlignment="1">
      <alignment horizontal="center" vertical="center" readingOrder="2"/>
    </xf>
    <xf numFmtId="0" fontId="99" fillId="0" borderId="6" xfId="0" applyFont="1" applyBorder="1" applyAlignment="1">
      <alignment horizontal="center" vertical="center" readingOrder="2"/>
    </xf>
    <xf numFmtId="0" fontId="99" fillId="0" borderId="7" xfId="0" applyFont="1" applyBorder="1" applyAlignment="1">
      <alignment horizontal="center" vertical="center" readingOrder="2"/>
    </xf>
    <xf numFmtId="0" fontId="99" fillId="0" borderId="4" xfId="0" applyFont="1" applyBorder="1" applyAlignment="1">
      <alignment horizontal="center" vertical="center" readingOrder="2"/>
    </xf>
    <xf numFmtId="0" fontId="98" fillId="0" borderId="6" xfId="0" applyFont="1" applyBorder="1" applyAlignment="1">
      <alignment horizontal="center" vertical="center" readingOrder="1"/>
    </xf>
    <xf numFmtId="0" fontId="98" fillId="0" borderId="7" xfId="0" applyFont="1" applyBorder="1" applyAlignment="1">
      <alignment horizontal="center" vertical="center" readingOrder="1"/>
    </xf>
    <xf numFmtId="0" fontId="98" fillId="0" borderId="4" xfId="0" applyFont="1" applyBorder="1" applyAlignment="1">
      <alignment horizontal="center" vertical="center" readingOrder="1"/>
    </xf>
    <xf numFmtId="0" fontId="100" fillId="0" borderId="6" xfId="0" applyFont="1" applyBorder="1" applyAlignment="1">
      <alignment horizontal="right" vertical="center"/>
    </xf>
    <xf numFmtId="0" fontId="100" fillId="0" borderId="7" xfId="0" applyFont="1" applyBorder="1" applyAlignment="1">
      <alignment horizontal="right" vertical="center"/>
    </xf>
    <xf numFmtId="0" fontId="100" fillId="0" borderId="4" xfId="0" applyFont="1" applyBorder="1" applyAlignment="1">
      <alignment horizontal="right" vertical="center"/>
    </xf>
    <xf numFmtId="0" fontId="100" fillId="0" borderId="6" xfId="0" applyFont="1" applyBorder="1" applyAlignment="1">
      <alignment horizontal="left"/>
    </xf>
    <xf numFmtId="0" fontId="100" fillId="0" borderId="7" xfId="0" applyFont="1" applyBorder="1" applyAlignment="1">
      <alignment horizontal="left"/>
    </xf>
    <xf numFmtId="0" fontId="100" fillId="0" borderId="4" xfId="0" applyFont="1" applyBorder="1" applyAlignment="1">
      <alignment horizontal="left"/>
    </xf>
    <xf numFmtId="0" fontId="96" fillId="0" borderId="3" xfId="0" applyFont="1" applyBorder="1" applyAlignment="1">
      <alignment horizontal="center" vertical="center" readingOrder="1"/>
    </xf>
    <xf numFmtId="0" fontId="100" fillId="0" borderId="3" xfId="0" applyFont="1" applyBorder="1" applyAlignment="1">
      <alignment horizontal="right" vertical="center"/>
    </xf>
    <xf numFmtId="0" fontId="100" fillId="0" borderId="3" xfId="0" applyFont="1" applyBorder="1" applyAlignment="1">
      <alignment horizontal="left"/>
    </xf>
    <xf numFmtId="0" fontId="71" fillId="0" borderId="3" xfId="0" applyFont="1" applyBorder="1" applyAlignment="1">
      <alignment vertical="center" readingOrder="2"/>
    </xf>
    <xf numFmtId="0" fontId="97" fillId="0" borderId="3" xfId="0" applyFont="1" applyBorder="1" applyAlignment="1">
      <alignment horizontal="center"/>
    </xf>
    <xf numFmtId="0" fontId="63" fillId="0" borderId="6" xfId="0" applyFont="1" applyBorder="1" applyAlignment="1">
      <alignment horizontal="center" vertical="center"/>
    </xf>
    <xf numFmtId="0" fontId="63" fillId="0" borderId="7" xfId="0" applyFont="1" applyBorder="1" applyAlignment="1">
      <alignment horizontal="center" vertical="center"/>
    </xf>
    <xf numFmtId="0" fontId="63" fillId="0" borderId="4" xfId="0" applyFont="1" applyBorder="1" applyAlignment="1">
      <alignment horizontal="center" vertical="center"/>
    </xf>
    <xf numFmtId="0" fontId="76" fillId="0" borderId="6" xfId="0" applyFont="1" applyBorder="1" applyAlignment="1">
      <alignment horizontal="right" vertical="center" readingOrder="2"/>
    </xf>
    <xf numFmtId="0" fontId="76" fillId="0" borderId="7" xfId="0" applyFont="1" applyBorder="1" applyAlignment="1">
      <alignment horizontal="right" vertical="center" readingOrder="2"/>
    </xf>
    <xf numFmtId="0" fontId="76" fillId="0" borderId="4" xfId="0" applyFont="1" applyBorder="1" applyAlignment="1">
      <alignment horizontal="right" vertical="center" readingOrder="2"/>
    </xf>
    <xf numFmtId="0" fontId="76" fillId="0" borderId="6" xfId="0" applyFont="1" applyBorder="1" applyAlignment="1">
      <alignment horizontal="left" vertical="center" readingOrder="2"/>
    </xf>
    <xf numFmtId="0" fontId="76" fillId="0" borderId="7" xfId="0" applyFont="1" applyBorder="1" applyAlignment="1">
      <alignment horizontal="left" vertical="center" readingOrder="2"/>
    </xf>
    <xf numFmtId="0" fontId="76" fillId="0" borderId="4" xfId="0" applyFont="1" applyBorder="1" applyAlignment="1">
      <alignment horizontal="left" vertical="center" readingOrder="2"/>
    </xf>
    <xf numFmtId="0" fontId="83" fillId="0" borderId="3" xfId="0" applyFont="1" applyBorder="1" applyAlignment="1">
      <alignment horizontal="center" vertical="center" readingOrder="2"/>
    </xf>
    <xf numFmtId="0" fontId="34" fillId="0" borderId="6" xfId="0" applyFont="1" applyBorder="1" applyAlignment="1">
      <alignment horizontal="center"/>
    </xf>
    <xf numFmtId="0" fontId="34" fillId="0" borderId="7" xfId="0" applyFont="1" applyBorder="1" applyAlignment="1">
      <alignment horizontal="center"/>
    </xf>
    <xf numFmtId="0" fontId="34" fillId="0" borderId="4" xfId="0" applyFont="1" applyBorder="1" applyAlignment="1">
      <alignment horizontal="center"/>
    </xf>
    <xf numFmtId="0" fontId="91" fillId="0" borderId="3" xfId="0" applyFont="1" applyBorder="1" applyAlignment="1">
      <alignment horizontal="center" vertical="center" readingOrder="2"/>
    </xf>
    <xf numFmtId="0" fontId="102" fillId="0" borderId="6" xfId="0" applyFont="1" applyBorder="1" applyAlignment="1">
      <alignment horizontal="center" vertical="center"/>
    </xf>
    <xf numFmtId="0" fontId="102" fillId="0" borderId="7" xfId="0" applyFont="1" applyBorder="1" applyAlignment="1">
      <alignment horizontal="center" vertical="center"/>
    </xf>
    <xf numFmtId="0" fontId="102" fillId="0" borderId="4" xfId="0" applyFont="1" applyBorder="1" applyAlignment="1">
      <alignment horizontal="center" vertical="center"/>
    </xf>
    <xf numFmtId="0" fontId="101" fillId="0" borderId="3" xfId="0" applyFont="1" applyBorder="1" applyAlignment="1">
      <alignment horizontal="center" vertical="center"/>
    </xf>
    <xf numFmtId="0" fontId="63" fillId="0" borderId="3" xfId="0" applyFont="1" applyBorder="1" applyAlignment="1">
      <alignment horizontal="center" vertical="center"/>
    </xf>
    <xf numFmtId="0" fontId="105" fillId="0" borderId="6" xfId="0" applyFont="1" applyBorder="1" applyAlignment="1">
      <alignment horizontal="center" vertical="center" wrapText="1" readingOrder="2"/>
    </xf>
    <xf numFmtId="0" fontId="105" fillId="0" borderId="7" xfId="0" applyFont="1" applyBorder="1" applyAlignment="1">
      <alignment horizontal="center" vertical="center" wrapText="1" readingOrder="2"/>
    </xf>
    <xf numFmtId="0" fontId="105" fillId="0" borderId="4" xfId="0" applyFont="1" applyBorder="1" applyAlignment="1">
      <alignment horizontal="center" vertical="center" wrapText="1" readingOrder="2"/>
    </xf>
    <xf numFmtId="0" fontId="39" fillId="0" borderId="6" xfId="0" applyFont="1" applyBorder="1" applyAlignment="1">
      <alignment horizontal="center" vertical="center" readingOrder="2"/>
    </xf>
    <xf numFmtId="0" fontId="39" fillId="0" borderId="7" xfId="0" applyFont="1" applyBorder="1" applyAlignment="1">
      <alignment horizontal="center" vertical="center" readingOrder="2"/>
    </xf>
    <xf numFmtId="0" fontId="39" fillId="0" borderId="4" xfId="0" applyFont="1" applyBorder="1" applyAlignment="1">
      <alignment horizontal="center" vertical="center" readingOrder="2"/>
    </xf>
    <xf numFmtId="0" fontId="102" fillId="0" borderId="3" xfId="0" applyFont="1" applyBorder="1" applyAlignment="1">
      <alignment horizontal="center" vertical="center"/>
    </xf>
    <xf numFmtId="0" fontId="103" fillId="0" borderId="3" xfId="0" applyFont="1" applyBorder="1" applyAlignment="1">
      <alignment horizontal="center" vertical="center" readingOrder="2"/>
    </xf>
    <xf numFmtId="0" fontId="104" fillId="0" borderId="3" xfId="0" applyFont="1" applyBorder="1" applyAlignment="1">
      <alignment horizontal="center" vertical="center" readingOrder="2"/>
    </xf>
    <xf numFmtId="0" fontId="43" fillId="0" borderId="3" xfId="0" applyFont="1" applyBorder="1" applyAlignment="1">
      <alignment horizontal="right"/>
    </xf>
    <xf numFmtId="0" fontId="102" fillId="0" borderId="3" xfId="0" applyFont="1" applyBorder="1" applyAlignment="1">
      <alignment horizontal="center"/>
    </xf>
    <xf numFmtId="0" fontId="51" fillId="12" borderId="3" xfId="3" applyFont="1" applyFill="1" applyBorder="1" applyAlignment="1">
      <alignment horizontal="center" vertical="center" wrapText="1" readingOrder="2"/>
    </xf>
    <xf numFmtId="0" fontId="101" fillId="0" borderId="3" xfId="0" applyFont="1" applyBorder="1" applyAlignment="1">
      <alignment horizontal="center"/>
    </xf>
    <xf numFmtId="0" fontId="106" fillId="13" borderId="3" xfId="3" applyFont="1" applyFill="1" applyBorder="1" applyAlignment="1">
      <alignment horizontal="center" vertical="center" wrapText="1" readingOrder="2"/>
    </xf>
    <xf numFmtId="0" fontId="107" fillId="13" borderId="3" xfId="3" applyFont="1" applyFill="1" applyBorder="1" applyAlignment="1">
      <alignment horizontal="center" vertical="center" wrapText="1" readingOrder="1"/>
    </xf>
    <xf numFmtId="0" fontId="108" fillId="4" borderId="3" xfId="0" applyFont="1" applyFill="1" applyBorder="1" applyAlignment="1">
      <alignment horizontal="center" vertical="center" wrapText="1" readingOrder="2"/>
    </xf>
  </cellXfs>
  <cellStyles count="6">
    <cellStyle name="Comma" xfId="2" builtinId="3"/>
    <cellStyle name="Normal 2" xfId="3" xr:uid="{00000000-0005-0000-0000-000003000000}"/>
    <cellStyle name="Percent" xfId="4" builtinId="5"/>
    <cellStyle name="ارتباط تشعبي" xfId="5" builtinId="8"/>
    <cellStyle name="حساب" xfId="1" builtinId="22"/>
    <cellStyle name="عادي" xfId="0" builtinId="0"/>
  </cellStyles>
  <dxfs count="8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right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Frutiger LT Arabic 45 Light"/>
        <scheme val="none"/>
      </font>
      <border diagonalUp="0" diagonalDown="0" outline="0">
        <left style="thin">
          <color theme="0"/>
        </left>
        <right/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Frutiger LT Arabic 45 Light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theme="0"/>
        </left>
        <right style="thin">
          <color theme="0"/>
        </right>
        <top/>
        <bottom/>
        <vertical style="thin">
          <color theme="0"/>
        </vertical>
        <horizontal style="thin">
          <color theme="0"/>
        </horizontal>
      </border>
    </dxf>
  </dxfs>
  <tableStyles count="0" defaultTableStyle="TableStyleMedium2" defaultPivotStyle="PivotStyleLight16"/>
  <colors>
    <mruColors>
      <color rgb="FF1F4E78"/>
      <color rgb="FF2F75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1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8.294767508747751E-2"/>
          <c:y val="6.5642575607901987E-2"/>
          <c:w val="0.83410464982504495"/>
          <c:h val="0.80586086205974994"/>
        </c:manualLayout>
      </c:layout>
      <c:pie3DChart>
        <c:varyColors val="1"/>
        <c:ser>
          <c:idx val="0"/>
          <c:order val="0"/>
          <c:tx>
            <c:strRef>
              <c:f>'شكل 1'!$C$4</c:f>
              <c:strCache>
                <c:ptCount val="1"/>
                <c:pt idx="0">
                  <c:v>الجملة</c:v>
                </c:pt>
              </c:strCache>
            </c:strRef>
          </c:tx>
          <c:dPt>
            <c:idx val="0"/>
            <c:bubble3D val="0"/>
            <c:explosion val="2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9345-4E3B-A1A2-41E9C4626F6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9345-4E3B-A1A2-41E9C4626F6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9345-4E3B-A1A2-41E9C4626F6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9345-4E3B-A1A2-41E9C4626F6F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9345-4E3B-A1A2-41E9C4626F6F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9345-4E3B-A1A2-41E9C4626F6F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D-9345-4E3B-A1A2-41E9C4626F6F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F-9345-4E3B-A1A2-41E9C4626F6F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1-9345-4E3B-A1A2-41E9C4626F6F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3-9345-4E3B-A1A2-41E9C4626F6F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15-9345-4E3B-A1A2-41E9C4626F6F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345-4E3B-A1A2-41E9C4626F6F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0" i="0" u="none" strike="noStrike" kern="1200" spc="0" baseline="0">
                      <a:solidFill>
                        <a:schemeClr val="bg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9345-4E3B-A1A2-41E9C4626F6F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9345-4E3B-A1A2-41E9C4626F6F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9345-4E3B-A1A2-41E9C4626F6F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9345-4E3B-A1A2-41E9C4626F6F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6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9345-4E3B-A1A2-41E9C4626F6F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D-9345-4E3B-A1A2-41E9C4626F6F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F-9345-4E3B-A1A2-41E9C4626F6F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5">
                          <a:lumMod val="80000"/>
                          <a:lumOff val="2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1-9345-4E3B-A1A2-41E9C4626F6F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1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3-9345-4E3B-A1A2-41E9C4626F6F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chemeClr val="accent3">
                          <a:lumMod val="8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15-9345-4E3B-A1A2-41E9C4626F6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1'!$B$5:$B$15</c:f>
              <c:strCache>
                <c:ptCount val="11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1'!$C$5:$C$15</c:f>
              <c:numCache>
                <c:formatCode>#,##0</c:formatCode>
                <c:ptCount val="11"/>
                <c:pt idx="0">
                  <c:v>8989</c:v>
                </c:pt>
                <c:pt idx="1">
                  <c:v>52024</c:v>
                </c:pt>
                <c:pt idx="2">
                  <c:v>6</c:v>
                </c:pt>
                <c:pt idx="3">
                  <c:v>1645</c:v>
                </c:pt>
                <c:pt idx="4">
                  <c:v>43</c:v>
                </c:pt>
                <c:pt idx="5">
                  <c:v>31</c:v>
                </c:pt>
                <c:pt idx="6">
                  <c:v>3763</c:v>
                </c:pt>
                <c:pt idx="7">
                  <c:v>2878</c:v>
                </c:pt>
                <c:pt idx="8">
                  <c:v>468</c:v>
                </c:pt>
                <c:pt idx="9">
                  <c:v>1524</c:v>
                </c:pt>
                <c:pt idx="10">
                  <c:v>229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9345-4E3B-A1A2-41E9C4626F6F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5224012070682078E-2"/>
          <c:y val="0.19729963278218435"/>
          <c:w val="0.81288407136309637"/>
          <c:h val="0.62673699678591455"/>
        </c:manualLayout>
      </c:layout>
      <c:pie3DChart>
        <c:varyColors val="1"/>
        <c:ser>
          <c:idx val="0"/>
          <c:order val="0"/>
          <c:tx>
            <c:strRef>
              <c:f>'شكل 9و10'!$F$7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E2E6-41FE-8A7C-22379C63E60B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E2E6-41FE-8A7C-22379C63E60B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E2E6-41FE-8A7C-22379C63E60B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E2E6-41FE-8A7C-22379C63E60B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E2E6-41FE-8A7C-22379C63E60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bg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9و10'!$C$9:$G$9</c:f>
              <c:strCache>
                <c:ptCount val="5"/>
                <c:pt idx="0">
                  <c:v>مدراء</c:v>
                </c:pt>
                <c:pt idx="1">
                  <c:v>اخصائيون</c:v>
                </c:pt>
                <c:pt idx="2">
                  <c:v>فنيون</c:v>
                </c:pt>
                <c:pt idx="3">
                  <c:v>مهنيون</c:v>
                </c:pt>
                <c:pt idx="4">
                  <c:v>عمال </c:v>
                </c:pt>
              </c:strCache>
            </c:strRef>
          </c:cat>
          <c:val>
            <c:numRef>
              <c:f>'شكل 9و10'!$C$10:$G$10</c:f>
              <c:numCache>
                <c:formatCode>0.00%</c:formatCode>
                <c:ptCount val="5"/>
                <c:pt idx="0">
                  <c:v>0.36241576300755995</c:v>
                </c:pt>
                <c:pt idx="1">
                  <c:v>0.31971236160255678</c:v>
                </c:pt>
                <c:pt idx="2">
                  <c:v>0.27101454463017982</c:v>
                </c:pt>
                <c:pt idx="3">
                  <c:v>0.24648996644065474</c:v>
                </c:pt>
                <c:pt idx="4">
                  <c:v>8.2809192157825298E-2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B71-49AB-B0E5-9AF561B39F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hPercent val="65"/>
      <c:rotY val="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'شكل 11'!$B$6:$B$16</c:f>
              <c:strCache>
                <c:ptCount val="11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00F4-418F-9ABF-BD5B4C4C5220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00F4-418F-9ABF-BD5B4C4C5220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00F4-418F-9ABF-BD5B4C4C5220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00F4-418F-9ABF-BD5B4C4C5220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00F4-418F-9ABF-BD5B4C4C5220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00F4-418F-9ABF-BD5B4C4C5220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00F4-418F-9ABF-BD5B4C4C5220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00F4-418F-9ABF-BD5B4C4C5220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00F4-418F-9ABF-BD5B4C4C5220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00F4-418F-9ABF-BD5B4C4C5220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00F4-418F-9ABF-BD5B4C4C5220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00F4-418F-9ABF-BD5B4C4C5220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2-00F4-418F-9ABF-BD5B4C4C5220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00F4-418F-9ABF-BD5B4C4C5220}"/>
                </c:ext>
              </c:extLst>
            </c:dLbl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4-00F4-418F-9ABF-BD5B4C4C5220}"/>
                </c:ext>
              </c:extLst>
            </c:dLbl>
            <c:dLbl>
              <c:idx val="4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00F4-418F-9ABF-BD5B4C4C5220}"/>
                </c:ext>
              </c:extLst>
            </c:dLbl>
            <c:dLbl>
              <c:idx val="5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6-00F4-418F-9ABF-BD5B4C4C5220}"/>
                </c:ext>
              </c:extLst>
            </c:dLbl>
            <c:dLbl>
              <c:idx val="6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7-00F4-418F-9ABF-BD5B4C4C5220}"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00F4-418F-9ABF-BD5B4C4C5220}"/>
                </c:ext>
              </c:extLst>
            </c:dLbl>
            <c:dLbl>
              <c:idx val="8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9-00F4-418F-9ABF-BD5B4C4C5220}"/>
                </c:ext>
              </c:extLst>
            </c:dLbl>
            <c:dLbl>
              <c:idx val="9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A-00F4-418F-9ABF-BD5B4C4C5220}"/>
                </c:ext>
              </c:extLst>
            </c:dLbl>
            <c:dLbl>
              <c:idx val="1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0" i="0" u="none" strike="noStrike" kern="1200" spc="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B-00F4-418F-9ABF-BD5B4C4C52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spc="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'[1]تعويضات المشتغلين'!$B$22:$B$32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معدات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11'!$C$6:$C$16</c:f>
              <c:numCache>
                <c:formatCode>#,##0</c:formatCode>
                <c:ptCount val="11"/>
                <c:pt idx="0">
                  <c:v>3272622.0367222046</c:v>
                </c:pt>
                <c:pt idx="1">
                  <c:v>7375810.4168568822</c:v>
                </c:pt>
                <c:pt idx="2">
                  <c:v>87087</c:v>
                </c:pt>
                <c:pt idx="3">
                  <c:v>1366520.963893895</c:v>
                </c:pt>
                <c:pt idx="4">
                  <c:v>9383.23</c:v>
                </c:pt>
                <c:pt idx="5">
                  <c:v>3703768.5</c:v>
                </c:pt>
                <c:pt idx="6">
                  <c:v>627415.93948095711</c:v>
                </c:pt>
                <c:pt idx="7">
                  <c:v>1464875.6733014202</c:v>
                </c:pt>
                <c:pt idx="8">
                  <c:v>59865.151394422304</c:v>
                </c:pt>
                <c:pt idx="9">
                  <c:v>541521.26388303027</c:v>
                </c:pt>
                <c:pt idx="10">
                  <c:v>127129.63786600497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0F4-418F-9ABF-BD5B4C4C5220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37218091925952"/>
          <c:y val="0.12413107532700533"/>
          <c:w val="0.82007565409534655"/>
          <c:h val="0.675540716917650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'شكل 12'!$D$5</c:f>
              <c:strCache>
                <c:ptCount val="1"/>
                <c:pt idx="0">
                  <c:v>المشتغلين 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ar-SA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12'!$C$6:$C$16</c:f>
              <c:strCache>
                <c:ptCount val="11"/>
                <c:pt idx="0">
                  <c:v>أنشطة  خدمات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12'!$D$6:$D$16</c:f>
              <c:numCache>
                <c:formatCode>0.00%</c:formatCode>
                <c:ptCount val="11"/>
                <c:pt idx="0">
                  <c:v>0.21449558542907049</c:v>
                </c:pt>
                <c:pt idx="1">
                  <c:v>0.54015450578431101</c:v>
                </c:pt>
                <c:pt idx="2">
                  <c:v>2.9723415502188582E-3</c:v>
                </c:pt>
                <c:pt idx="3">
                  <c:v>7.2341904735427093E-2</c:v>
                </c:pt>
                <c:pt idx="4">
                  <c:v>5.2617722357923289E-4</c:v>
                </c:pt>
                <c:pt idx="5">
                  <c:v>5.0632429571085331E-2</c:v>
                </c:pt>
                <c:pt idx="6">
                  <c:v>3.8237410790103614E-2</c:v>
                </c:pt>
                <c:pt idx="7">
                  <c:v>4.6908139719084807E-2</c:v>
                </c:pt>
                <c:pt idx="8">
                  <c:v>4.0900016811548879E-3</c:v>
                </c:pt>
                <c:pt idx="9">
                  <c:v>2.419295702456856E-2</c:v>
                </c:pt>
                <c:pt idx="10">
                  <c:v>5.4485464913961628E-3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D2-4297-8236-0887F4EFA14F}"/>
            </c:ext>
          </c:extLst>
        </c:ser>
        <c:ser>
          <c:idx val="1"/>
          <c:order val="1"/>
          <c:tx>
            <c:strRef>
              <c:f>'شكل 12'!$E$5</c:f>
              <c:strCache>
                <c:ptCount val="1"/>
                <c:pt idx="0">
                  <c:v>التعويضات 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lang="ar-SA" sz="900" b="0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12'!$C$6:$C$16</c:f>
              <c:strCache>
                <c:ptCount val="11"/>
                <c:pt idx="0">
                  <c:v>أنشطة  خدمات 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12'!$E$6:$E$16</c:f>
              <c:numCache>
                <c:formatCode>0.00%</c:formatCode>
                <c:ptCount val="11"/>
                <c:pt idx="0">
                  <c:v>0.17560753753438449</c:v>
                </c:pt>
                <c:pt idx="1">
                  <c:v>0.39578291965606544</c:v>
                </c:pt>
                <c:pt idx="2">
                  <c:v>4.6730522039062569E-3</c:v>
                </c:pt>
                <c:pt idx="3">
                  <c:v>7.3326946639664575E-2</c:v>
                </c:pt>
                <c:pt idx="4">
                  <c:v>5.0350021967985237E-4</c:v>
                </c:pt>
                <c:pt idx="5">
                  <c:v>0.1987426774568371</c:v>
                </c:pt>
                <c:pt idx="6">
                  <c:v>3.3666878394678891E-2</c:v>
                </c:pt>
                <c:pt idx="7">
                  <c:v>7.8604619444576848E-2</c:v>
                </c:pt>
                <c:pt idx="8">
                  <c:v>3.2123391282382775E-3</c:v>
                </c:pt>
                <c:pt idx="9">
                  <c:v>2.9057805822346579E-2</c:v>
                </c:pt>
                <c:pt idx="10">
                  <c:v>6.8217234996215152E-3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D2-4297-8236-0887F4EFA1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99"/>
        <c:axId val="273614560"/>
        <c:axId val="273615736"/>
      </c:barChart>
      <c:catAx>
        <c:axId val="27361456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ar-SA" sz="900" b="0" i="0" u="none" strike="noStrike" kern="1200" cap="none" spc="0" normalizeH="0" baseline="0">
                <a:solidFill>
                  <a:schemeClr val="dk1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3615736"/>
        <c:crosses val="autoZero"/>
        <c:auto val="1"/>
        <c:lblAlgn val="ctr"/>
        <c:lblOffset val="100"/>
        <c:noMultiLvlLbl val="0"/>
      </c:catAx>
      <c:valAx>
        <c:axId val="273615736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0.00%" sourceLinked="1"/>
        <c:majorTickMark val="none"/>
        <c:minorTickMark val="none"/>
        <c:tickLblPos val="nextTo"/>
        <c:crossAx val="27361456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lang="ar-SA"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lang="ar-SA" sz="900" b="0" i="0" u="none" strike="noStrike" kern="1200" baseline="0">
          <a:solidFill>
            <a:schemeClr val="dk1"/>
          </a:solidFill>
          <a:latin typeface="+mn-lt"/>
          <a:ea typeface="+mn-ea"/>
          <a:cs typeface="+mn-cs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990695503442015"/>
          <c:y val="9.6200293050532876E-2"/>
          <c:w val="0.81901088206670791"/>
          <c:h val="0.85769980506822607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13'!$C$5:$F$5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13'!$C$6:$F$6</c:f>
              <c:numCache>
                <c:formatCode>#,##0</c:formatCode>
                <c:ptCount val="4"/>
                <c:pt idx="0">
                  <c:v>4650961.3757992135</c:v>
                </c:pt>
                <c:pt idx="1">
                  <c:v>5902778.3070574412</c:v>
                </c:pt>
                <c:pt idx="2">
                  <c:v>2517202.1180517478</c:v>
                </c:pt>
                <c:pt idx="3">
                  <c:v>5565058.0124904141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1AE-490C-9CDC-2FD7B410DE2E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73617304"/>
        <c:axId val="273617696"/>
      </c:barChart>
      <c:catAx>
        <c:axId val="2736173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3617696"/>
        <c:crosses val="autoZero"/>
        <c:auto val="0"/>
        <c:lblAlgn val="ctr"/>
        <c:lblOffset val="100"/>
        <c:noMultiLvlLbl val="0"/>
      </c:catAx>
      <c:valAx>
        <c:axId val="273617696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36173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5576176982622293"/>
          <c:y val="8.605567543793452E-2"/>
          <c:w val="0.46388888888888891"/>
          <c:h val="0.77314814814814814"/>
        </c:manualLayout>
      </c:layout>
      <c:doughnutChart>
        <c:varyColors val="1"/>
        <c:ser>
          <c:idx val="0"/>
          <c:order val="0"/>
          <c:explosion val="6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8A7D-4D4E-A6A5-86CEAC7DA83F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2-8A7D-4D4E-A6A5-86CEAC7DA83F}"/>
              </c:ext>
            </c:extLst>
          </c:dPt>
          <c:dLbls>
            <c:spPr>
              <a:noFill/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14'!$C$5:$D$5</c:f>
              <c:strCache>
                <c:ptCount val="2"/>
                <c:pt idx="0">
                  <c:v>الرواتــــــب والأجــــــــور</c:v>
                </c:pt>
                <c:pt idx="1">
                  <c:v>المــــــزايــــــــا والبــــــــدلات</c:v>
                </c:pt>
              </c:strCache>
            </c:strRef>
          </c:cat>
          <c:val>
            <c:numRef>
              <c:f>'شكل 14'!$C$17:$D$17</c:f>
              <c:numCache>
                <c:formatCode>#,##0</c:formatCode>
                <c:ptCount val="2"/>
                <c:pt idx="0">
                  <c:v>15207534.681629939</c:v>
                </c:pt>
                <c:pt idx="1">
                  <c:v>3428465.1317688888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7D-4D4E-A6A5-86CEAC7DA83F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300"/>
        <c:holeSize val="50"/>
      </c:doughnutChart>
      <c:spPr>
        <a:noFill/>
        <a:ln>
          <a:noFill/>
        </a:ln>
        <a:effectLst/>
      </c:spPr>
    </c:plotArea>
    <c:legend>
      <c:legendPos val="l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827727090677072"/>
          <c:y val="3.6950977972984522E-2"/>
          <c:w val="0.67067212369306861"/>
          <c:h val="0.89814814814814814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'شكل 15 '!$A$4:$A$14</c15:sqref>
                  </c15:fullRef>
                </c:ext>
              </c:extLst>
              <c:f>('شكل 15 '!$A$4:$A$5,'شكل 15 '!$A$7,'شكل 15 '!$A$9:$A$11,'شكل 15 '!$A$13)</c:f>
              <c:strCache>
                <c:ptCount val="7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النقل البري للركاب</c:v>
                </c:pt>
                <c:pt idx="3">
                  <c:v>النقل الجوي للركاب</c:v>
                </c:pt>
                <c:pt idx="4">
                  <c:v>استئجار وسائل النقل</c:v>
                </c:pt>
                <c:pt idx="5">
                  <c:v>وكالات السفر وخدمات الحجز</c:v>
                </c:pt>
                <c:pt idx="6">
                  <c:v>الأنشطة الرياضية والترفيهية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'شكل 15 '!$B$4:$B$14</c15:sqref>
                  </c15:fullRef>
                </c:ext>
              </c:extLst>
              <c:f>('شكل 15 '!$B$4:$B$5,'شكل 15 '!$B$7,'شكل 15 '!$B$9:$B$11,'شكل 15 '!$B$13)</c:f>
              <c:numCache>
                <c:formatCode>#,##0</c:formatCode>
                <c:ptCount val="7"/>
                <c:pt idx="0">
                  <c:v>20596449.899491999</c:v>
                </c:pt>
                <c:pt idx="1">
                  <c:v>41511455.832041726</c:v>
                </c:pt>
                <c:pt idx="2">
                  <c:v>4260046.2328231484</c:v>
                </c:pt>
                <c:pt idx="3">
                  <c:v>32787595.5</c:v>
                </c:pt>
                <c:pt idx="4">
                  <c:v>6919160.0000000028</c:v>
                </c:pt>
                <c:pt idx="5">
                  <c:v>7037523.8437296087</c:v>
                </c:pt>
                <c:pt idx="6">
                  <c:v>3930444.7956102332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1B9-46B6-9692-C139C658A32F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74064936"/>
        <c:axId val="274068072"/>
      </c:barChart>
      <c:catAx>
        <c:axId val="2740649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all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8072"/>
        <c:crosses val="autoZero"/>
        <c:auto val="1"/>
        <c:lblAlgn val="ctr"/>
        <c:lblOffset val="100"/>
        <c:noMultiLvlLbl val="0"/>
      </c:catAx>
      <c:valAx>
        <c:axId val="274068072"/>
        <c:scaling>
          <c:orientation val="minMax"/>
        </c:scaling>
        <c:delete val="1"/>
        <c:axPos val="t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40649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36125129898668767"/>
          <c:y val="7.3185365252162266E-2"/>
          <c:w val="0.35019925326235629"/>
          <c:h val="0.75093061353907942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DF15-44DC-B68E-80A99A051DBF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DF15-44DC-B68E-80A99A051DBF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DF15-44DC-B68E-80A99A051DBF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DF15-44DC-B68E-80A99A051DBF}"/>
              </c:ext>
            </c:extLst>
          </c:dPt>
          <c:dLbls>
            <c:dLbl>
              <c:idx val="2"/>
              <c:layout>
                <c:manualLayout>
                  <c:x val="-2.0865936358894104E-3"/>
                  <c:y val="4.474272930648769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F15-44DC-B68E-80A99A051DBF}"/>
                </c:ext>
              </c:extLst>
            </c:dLbl>
            <c:dLbl>
              <c:idx val="3"/>
              <c:layout>
                <c:manualLayout>
                  <c:x val="-8.3463745435576418E-3"/>
                  <c:y val="-8.9485458612975806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F15-44DC-B68E-80A99A051DB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16'!$C$5:$F$5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16'!$C$17:$F$17</c:f>
              <c:numCache>
                <c:formatCode>#,##0</c:formatCode>
                <c:ptCount val="4"/>
                <c:pt idx="0">
                  <c:v>29452662.911712352</c:v>
                </c:pt>
                <c:pt idx="1">
                  <c:v>34181325.929951563</c:v>
                </c:pt>
                <c:pt idx="2">
                  <c:v>14562322.584208565</c:v>
                </c:pt>
                <c:pt idx="3">
                  <c:v>40529452.877195045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E0-487F-8D2C-54F29068EAAB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  <c:holeSize val="75"/>
      </c:doughnut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452671238675812"/>
          <c:y val="0.14174020700242657"/>
          <c:w val="0.81217579657381533"/>
          <c:h val="0.8121381997061688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'شكل 17'!$A$6:$A$16</c:f>
              <c:strCache>
                <c:ptCount val="11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'شكل 17'!$A$6:$A$16</c15:sqref>
                  </c15:fullRef>
                </c:ext>
              </c:extLst>
              <c:f>('شكل 17'!$A$6:$A$7,'شكل 17'!$A$9,'شكل 17'!$A$11:$A$13)</c:f>
              <c:strCache>
                <c:ptCount val="6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النقل البري للركاب</c:v>
                </c:pt>
                <c:pt idx="3">
                  <c:v>النقل الجوي للركاب</c:v>
                </c:pt>
                <c:pt idx="4">
                  <c:v>استئجار وسائل النقل</c:v>
                </c:pt>
                <c:pt idx="5">
                  <c:v>وكالات السفر وخدمات الحجز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'شكل 17'!$B$6:$B$16</c15:sqref>
                  </c15:fullRef>
                </c:ext>
              </c:extLst>
              <c:f>('شكل 17'!$B$6:$B$7,'شكل 17'!$B$9,'شكل 17'!$B$11:$B$13)</c:f>
              <c:numCache>
                <c:formatCode>#,##0</c:formatCode>
                <c:ptCount val="6"/>
                <c:pt idx="0">
                  <c:v>9132904</c:v>
                </c:pt>
                <c:pt idx="1">
                  <c:v>23152766</c:v>
                </c:pt>
                <c:pt idx="2">
                  <c:v>2303433</c:v>
                </c:pt>
                <c:pt idx="3">
                  <c:v>15166565</c:v>
                </c:pt>
                <c:pt idx="4">
                  <c:v>2778640</c:v>
                </c:pt>
                <c:pt idx="5">
                  <c:v>4201485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4-45F6-B548-DBAD48CEB4D6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274063760"/>
        <c:axId val="274061408"/>
      </c:barChart>
      <c:catAx>
        <c:axId val="2740637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1408"/>
        <c:crosses val="autoZero"/>
        <c:auto val="1"/>
        <c:lblAlgn val="ctr"/>
        <c:lblOffset val="100"/>
        <c:noMultiLvlLbl val="0"/>
      </c:catAx>
      <c:valAx>
        <c:axId val="274061408"/>
        <c:scaling>
          <c:orientation val="minMax"/>
        </c:scaling>
        <c:delete val="1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crossAx val="27406376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doughnutChart>
        <c:varyColors val="1"/>
        <c:ser>
          <c:idx val="0"/>
          <c:order val="0"/>
          <c:dPt>
            <c:idx val="0"/>
            <c:bubble3D val="0"/>
            <c:spPr>
              <a:gradFill>
                <a:gsLst>
                  <a:gs pos="100000">
                    <a:schemeClr val="accent1">
                      <a:lumMod val="60000"/>
                      <a:lumOff val="40000"/>
                    </a:schemeClr>
                  </a:gs>
                  <a:gs pos="0">
                    <a:schemeClr val="accent1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F159-4674-BF81-C7AB0B636D41}"/>
              </c:ext>
            </c:extLst>
          </c:dPt>
          <c:dPt>
            <c:idx val="1"/>
            <c:bubble3D val="0"/>
            <c:spPr>
              <a:gradFill>
                <a:gsLst>
                  <a:gs pos="100000">
                    <a:schemeClr val="accent3">
                      <a:lumMod val="60000"/>
                      <a:lumOff val="40000"/>
                    </a:schemeClr>
                  </a:gs>
                  <a:gs pos="0">
                    <a:schemeClr val="accent3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F159-4674-BF81-C7AB0B636D41}"/>
              </c:ext>
            </c:extLst>
          </c:dPt>
          <c:dPt>
            <c:idx val="2"/>
            <c:bubble3D val="0"/>
            <c:spPr>
              <a:gradFill>
                <a:gsLst>
                  <a:gs pos="100000">
                    <a:schemeClr val="accent5">
                      <a:lumMod val="60000"/>
                      <a:lumOff val="40000"/>
                    </a:schemeClr>
                  </a:gs>
                  <a:gs pos="0">
                    <a:schemeClr val="accent5"/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F159-4674-BF81-C7AB0B636D41}"/>
              </c:ext>
            </c:extLst>
          </c:dPt>
          <c:dPt>
            <c:idx val="3"/>
            <c:bubble3D val="0"/>
            <c:spPr>
              <a:gradFill>
                <a:gsLst>
                  <a:gs pos="100000">
                    <a:schemeClr val="accent1">
                      <a:lumMod val="60000"/>
                      <a:lumMod val="60000"/>
                      <a:lumOff val="40000"/>
                    </a:schemeClr>
                  </a:gs>
                  <a:gs pos="0">
                    <a:schemeClr val="accent1">
                      <a:lumMod val="60000"/>
                    </a:schemeClr>
                  </a:gs>
                </a:gsLst>
                <a:lin ang="5400000" scaled="0"/>
              </a:gra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F159-4674-BF81-C7AB0B636D4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dk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dk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18'!$C$5:$F$5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18'!$C$17:$F$17</c:f>
              <c:numCache>
                <c:formatCode>#,##0</c:formatCode>
                <c:ptCount val="4"/>
                <c:pt idx="0">
                  <c:v>16389955</c:v>
                </c:pt>
                <c:pt idx="1">
                  <c:v>16420143</c:v>
                </c:pt>
                <c:pt idx="2">
                  <c:v>6702019</c:v>
                </c:pt>
                <c:pt idx="3">
                  <c:v>19025306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8A-4DF3-8680-10E9A976DE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70"/>
      </c:doughnut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alpha val="50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050" b="1" i="0" u="none" strike="noStrike" kern="1200" baseline="0">
              <a:solidFill>
                <a:schemeClr val="dk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شكل19!$B$6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فنادق+شقق'!$C$32:$O$32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Ave.</c:v>
                </c:pt>
              </c:strCache>
            </c:strRef>
          </c:cat>
          <c:val>
            <c:numRef>
              <c:f>شكل19!$C$6:$N$6</c:f>
              <c:numCache>
                <c:formatCode>0.0%</c:formatCode>
                <c:ptCount val="12"/>
                <c:pt idx="0">
                  <c:v>0.48101603962249234</c:v>
                </c:pt>
                <c:pt idx="1">
                  <c:v>0.47811757636078533</c:v>
                </c:pt>
                <c:pt idx="2">
                  <c:v>0.49017139883270311</c:v>
                </c:pt>
                <c:pt idx="3">
                  <c:v>0.51184385905389684</c:v>
                </c:pt>
                <c:pt idx="4">
                  <c:v>0.51034695208871927</c:v>
                </c:pt>
                <c:pt idx="5">
                  <c:v>0.52294151050539461</c:v>
                </c:pt>
                <c:pt idx="6">
                  <c:v>0.52600571398150942</c:v>
                </c:pt>
                <c:pt idx="7">
                  <c:v>0.52637517338467588</c:v>
                </c:pt>
                <c:pt idx="8">
                  <c:v>0.508650157783752</c:v>
                </c:pt>
                <c:pt idx="9">
                  <c:v>0.49350764962838745</c:v>
                </c:pt>
                <c:pt idx="10">
                  <c:v>0.48598953810713147</c:v>
                </c:pt>
                <c:pt idx="11">
                  <c:v>0.45053980985802017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شكل19!$B$7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فنادق+شقق'!$C$32:$O$32</c:f>
              <c:strCache>
                <c:ptCount val="13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  <c:pt idx="12">
                  <c:v>Ave.</c:v>
                </c:pt>
              </c:strCache>
            </c:strRef>
          </c:cat>
          <c:val>
            <c:numRef>
              <c:f>شكل19!$C$7:$N$7</c:f>
              <c:numCache>
                <c:formatCode>0.0%</c:formatCode>
                <c:ptCount val="12"/>
                <c:pt idx="0">
                  <c:v>0.47962155143331797</c:v>
                </c:pt>
                <c:pt idx="1">
                  <c:v>0.48877129954932436</c:v>
                </c:pt>
                <c:pt idx="2">
                  <c:v>0.49858059122936926</c:v>
                </c:pt>
                <c:pt idx="3">
                  <c:v>0.52768447277109909</c:v>
                </c:pt>
                <c:pt idx="4">
                  <c:v>0.53549706901407179</c:v>
                </c:pt>
                <c:pt idx="5">
                  <c:v>0.54640266914504243</c:v>
                </c:pt>
                <c:pt idx="6">
                  <c:v>0.5596393695323405</c:v>
                </c:pt>
                <c:pt idx="7">
                  <c:v>0.55586533055527998</c:v>
                </c:pt>
                <c:pt idx="8">
                  <c:v>0.56405870546649883</c:v>
                </c:pt>
                <c:pt idx="9">
                  <c:v>0.53110704531328168</c:v>
                </c:pt>
                <c:pt idx="10">
                  <c:v>0.48301830873733487</c:v>
                </c:pt>
                <c:pt idx="11">
                  <c:v>0.48181065494355541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4066896"/>
        <c:axId val="274062192"/>
      </c:lineChart>
      <c:catAx>
        <c:axId val="27406689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2192"/>
        <c:crosses val="autoZero"/>
        <c:auto val="1"/>
        <c:lblAlgn val="ctr"/>
        <c:lblOffset val="100"/>
        <c:noMultiLvlLbl val="0"/>
      </c:catAx>
      <c:valAx>
        <c:axId val="274062192"/>
        <c:scaling>
          <c:orientation val="minMax"/>
          <c:max val="0.60000000000000009"/>
          <c:min val="0.30000000000000004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68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34035305892059825"/>
          <c:y val="0.11592311137587506"/>
          <c:w val="0.46938161138948542"/>
          <c:h val="0.74648641811339844"/>
        </c:manualLayout>
      </c:layout>
      <c:doughnutChart>
        <c:varyColors val="1"/>
        <c:ser>
          <c:idx val="0"/>
          <c:order val="0"/>
          <c:explosion val="5"/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7AA4-404E-ABDB-C52AA92231B4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7AA4-404E-ABDB-C52AA92231B4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7AA4-404E-ABDB-C52AA92231B4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7AA4-404E-ABDB-C52AA92231B4}"/>
              </c:ext>
            </c:extLst>
          </c:dPt>
          <c:dLbls>
            <c:dLbl>
              <c:idx val="2"/>
              <c:layout>
                <c:manualLayout>
                  <c:x val="-4.7348484848484876E-2"/>
                  <c:y val="9.7701149425287348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9228227153423999"/>
                      <c:h val="9.5273101638157304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5-7AA4-404E-ABDB-C52AA92231B4}"/>
                </c:ext>
              </c:extLst>
            </c:dLbl>
            <c:dLbl>
              <c:idx val="3"/>
              <c:layout>
                <c:manualLayout>
                  <c:x val="-6.25E-2"/>
                  <c:y val="-0.13218390804597707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AA4-404E-ABDB-C52AA92231B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3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2'!$C$4:$F$4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2'!$C$5:$F$5</c:f>
              <c:numCache>
                <c:formatCode>#,##0</c:formatCode>
                <c:ptCount val="4"/>
                <c:pt idx="0">
                  <c:v>59283</c:v>
                </c:pt>
                <c:pt idx="1">
                  <c:v>11383</c:v>
                </c:pt>
                <c:pt idx="2">
                  <c:v>778</c:v>
                </c:pt>
                <c:pt idx="3">
                  <c:v>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AA4-404E-ABDB-C52AA92231B4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249"/>
        <c:holeSize val="75"/>
      </c:doughnutChart>
      <c:spPr>
        <a:noFill/>
        <a:ln>
          <a:noFill/>
        </a:ln>
        <a:effectLst/>
      </c:spPr>
    </c:plotArea>
    <c:legend>
      <c:legendPos val="l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3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19050" cap="flat" cmpd="sng" algn="ctr">
      <a:solidFill>
        <a:schemeClr val="accent5"/>
      </a:solidFill>
      <a:round/>
    </a:ln>
    <a:effectLst/>
  </c:spPr>
  <c:txPr>
    <a:bodyPr/>
    <a:lstStyle/>
    <a:p>
      <a:pPr>
        <a:defRPr sz="1300">
          <a:latin typeface="Sakkal Majalla" panose="02000000000000000000" pitchFamily="2" charset="-78"/>
          <a:cs typeface="Sakkal Majalla" panose="02000000000000000000" pitchFamily="2" charset="-78"/>
        </a:defRPr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7264276228419653E-2"/>
          <c:y val="0.1709562566531998"/>
          <c:w val="0.94076042287542738"/>
          <c:h val="0.63636845872868042"/>
        </c:manualLayout>
      </c:layout>
      <c:lineChart>
        <c:grouping val="standard"/>
        <c:varyColors val="0"/>
        <c:ser>
          <c:idx val="0"/>
          <c:order val="0"/>
          <c:tx>
            <c:strRef>
              <c:f>'شكل 20'!$B$6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فنادق+شقق'!$C$21:$N$21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20'!$C$6:$N$6</c:f>
              <c:numCache>
                <c:formatCode>0</c:formatCode>
                <c:ptCount val="12"/>
                <c:pt idx="0">
                  <c:v>262.1306824287451</c:v>
                </c:pt>
                <c:pt idx="1">
                  <c:v>275.14168387688028</c:v>
                </c:pt>
                <c:pt idx="2">
                  <c:v>274.15548342108946</c:v>
                </c:pt>
                <c:pt idx="3">
                  <c:v>269.8206949769322</c:v>
                </c:pt>
                <c:pt idx="4">
                  <c:v>285.03030786316475</c:v>
                </c:pt>
                <c:pt idx="5">
                  <c:v>289.33985765359353</c:v>
                </c:pt>
                <c:pt idx="6">
                  <c:v>294.99229912136684</c:v>
                </c:pt>
                <c:pt idx="7">
                  <c:v>291.2992568390751</c:v>
                </c:pt>
                <c:pt idx="8">
                  <c:v>292.32746742502604</c:v>
                </c:pt>
                <c:pt idx="9">
                  <c:v>283.62489315234103</c:v>
                </c:pt>
                <c:pt idx="10">
                  <c:v>270.64798445914079</c:v>
                </c:pt>
                <c:pt idx="11">
                  <c:v>275.05859550239296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'شكل 20'!$B$7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فنادق+شقق'!$C$21:$N$21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20'!$C$7:$N$7</c:f>
              <c:numCache>
                <c:formatCode>0</c:formatCode>
                <c:ptCount val="12"/>
                <c:pt idx="0">
                  <c:v>279.44548274072247</c:v>
                </c:pt>
                <c:pt idx="1">
                  <c:v>278.10524689147388</c:v>
                </c:pt>
                <c:pt idx="2">
                  <c:v>285.56463765687556</c:v>
                </c:pt>
                <c:pt idx="3">
                  <c:v>283.70519000627991</c:v>
                </c:pt>
                <c:pt idx="4">
                  <c:v>285.49196083533826</c:v>
                </c:pt>
                <c:pt idx="5">
                  <c:v>288.18325433807337</c:v>
                </c:pt>
                <c:pt idx="6">
                  <c:v>288.93791536913108</c:v>
                </c:pt>
                <c:pt idx="7">
                  <c:v>293.21953743423074</c:v>
                </c:pt>
                <c:pt idx="8">
                  <c:v>288.38748131755989</c:v>
                </c:pt>
                <c:pt idx="9">
                  <c:v>275.86556159027657</c:v>
                </c:pt>
                <c:pt idx="10">
                  <c:v>276.41503917948609</c:v>
                </c:pt>
                <c:pt idx="11">
                  <c:v>273.2080373088026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4065328"/>
        <c:axId val="274066112"/>
      </c:lineChart>
      <c:catAx>
        <c:axId val="27406532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6112"/>
        <c:crosses val="autoZero"/>
        <c:auto val="1"/>
        <c:lblAlgn val="ctr"/>
        <c:lblOffset val="100"/>
        <c:noMultiLvlLbl val="0"/>
      </c:catAx>
      <c:valAx>
        <c:axId val="274066112"/>
        <c:scaling>
          <c:orientation val="minMax"/>
          <c:min val="2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53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1.0778370395265293E-2"/>
          <c:y val="0.16437283954564516"/>
          <c:w val="0.96075284409716022"/>
          <c:h val="0.6557408598408504"/>
        </c:manualLayout>
      </c:layout>
      <c:lineChart>
        <c:grouping val="standard"/>
        <c:varyColors val="0"/>
        <c:ser>
          <c:idx val="0"/>
          <c:order val="0"/>
          <c:tx>
            <c:strRef>
              <c:f>'شكل 21'!$B$7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فنادق+شقق'!$C$42:$N$42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21'!$C$7:$N$7</c:f>
              <c:numCache>
                <c:formatCode>0</c:formatCode>
                <c:ptCount val="12"/>
                <c:pt idx="0">
                  <c:v>126.08906272541623</c:v>
                </c:pt>
                <c:pt idx="1">
                  <c:v>131.55007505103936</c:v>
                </c:pt>
                <c:pt idx="2">
                  <c:v>134.38317680617138</c:v>
                </c:pt>
                <c:pt idx="3">
                  <c:v>138.10606576959739</c:v>
                </c:pt>
                <c:pt idx="4">
                  <c:v>145.46434887087543</c:v>
                </c:pt>
                <c:pt idx="5">
                  <c:v>151.30782221078607</c:v>
                </c:pt>
                <c:pt idx="6">
                  <c:v>155.16763491838154</c:v>
                </c:pt>
                <c:pt idx="7">
                  <c:v>153.33269682549539</c:v>
                </c:pt>
                <c:pt idx="8">
                  <c:v>148.69241243026411</c:v>
                </c:pt>
                <c:pt idx="9">
                  <c:v>139.97105439571436</c:v>
                </c:pt>
                <c:pt idx="10">
                  <c:v>131.53208895692393</c:v>
                </c:pt>
                <c:pt idx="11">
                  <c:v>123.92484731746221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'شكل 21'!$B$8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فنادق+شقق'!$C$42:$N$42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21'!$C$8:$N$8</c:f>
              <c:numCache>
                <c:formatCode>0</c:formatCode>
                <c:ptCount val="12"/>
                <c:pt idx="0">
                  <c:v>134.02807597313779</c:v>
                </c:pt>
                <c:pt idx="1">
                  <c:v>135.92986293463139</c:v>
                </c:pt>
                <c:pt idx="2">
                  <c:v>142.37698587716562</c:v>
                </c:pt>
                <c:pt idx="3">
                  <c:v>149.70682361088828</c:v>
                </c:pt>
                <c:pt idx="4">
                  <c:v>152.88010825440381</c:v>
                </c:pt>
                <c:pt idx="5">
                  <c:v>157.46409937322792</c:v>
                </c:pt>
                <c:pt idx="6">
                  <c:v>161.70103279116927</c:v>
                </c:pt>
                <c:pt idx="7">
                  <c:v>162.99057510114494</c:v>
                </c:pt>
                <c:pt idx="8">
                  <c:v>162.66746938472696</c:v>
                </c:pt>
                <c:pt idx="9">
                  <c:v>146.51414331990088</c:v>
                </c:pt>
                <c:pt idx="10">
                  <c:v>133.51352473403952</c:v>
                </c:pt>
                <c:pt idx="11">
                  <c:v>131.6345433915975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4066504"/>
        <c:axId val="274067288"/>
      </c:lineChart>
      <c:catAx>
        <c:axId val="27406650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7288"/>
        <c:crosses val="autoZero"/>
        <c:auto val="1"/>
        <c:lblAlgn val="ctr"/>
        <c:lblOffset val="100"/>
        <c:noMultiLvlLbl val="0"/>
      </c:catAx>
      <c:valAx>
        <c:axId val="274067288"/>
        <c:scaling>
          <c:orientation val="minMax"/>
          <c:min val="100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6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'شكل 22'!$B$6</c:f>
              <c:strCache>
                <c:ptCount val="1"/>
                <c:pt idx="0">
                  <c:v>الوحدات السكنية المفروشة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فنادق+شقق'!$C$53:$N$53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22'!$C$6:$N$6</c:f>
              <c:numCache>
                <c:formatCode>0</c:formatCode>
                <c:ptCount val="12"/>
                <c:pt idx="0">
                  <c:v>2.0126078430239489</c:v>
                </c:pt>
                <c:pt idx="1">
                  <c:v>2.0359470141012146</c:v>
                </c:pt>
                <c:pt idx="2">
                  <c:v>3.0113081610527144</c:v>
                </c:pt>
                <c:pt idx="3">
                  <c:v>2.7108673676440271</c:v>
                </c:pt>
                <c:pt idx="4">
                  <c:v>3.0990354361169854</c:v>
                </c:pt>
                <c:pt idx="5">
                  <c:v>3.8677850096112953</c:v>
                </c:pt>
                <c:pt idx="6">
                  <c:v>3.8588823182515668</c:v>
                </c:pt>
                <c:pt idx="7">
                  <c:v>3.8580286514973587</c:v>
                </c:pt>
                <c:pt idx="8">
                  <c:v>2.8884605464038984</c:v>
                </c:pt>
                <c:pt idx="9">
                  <c:v>3.0060902675089101</c:v>
                </c:pt>
                <c:pt idx="10">
                  <c:v>1.9942076275890699</c:v>
                </c:pt>
                <c:pt idx="11">
                  <c:v>2.0019201662095871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0F-490C-A500-47A32F1FEC3B}"/>
            </c:ext>
          </c:extLst>
        </c:ser>
        <c:ser>
          <c:idx val="1"/>
          <c:order val="1"/>
          <c:tx>
            <c:strRef>
              <c:f>'شكل 22'!$B$7</c:f>
              <c:strCache>
                <c:ptCount val="1"/>
                <c:pt idx="0">
                  <c:v>الفنادق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8"/>
              <c:layout>
                <c:manualLayout>
                  <c:x val="-1.3446679985176888E-2"/>
                  <c:y val="3.197869206310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B8-4CA6-81C3-8FFE504A9342}"/>
                </c:ext>
              </c:extLst>
            </c:dLbl>
            <c:dLbl>
              <c:idx val="9"/>
              <c:layout>
                <c:manualLayout>
                  <c:x val="-1.2340867486395894E-2"/>
                  <c:y val="3.19786920631012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B8-4CA6-81C3-8FFE504A934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'[3]تجميع فنادق+شقق'!$C$53:$N$53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'شكل 22'!$C$7:$N$7</c:f>
              <c:numCache>
                <c:formatCode>0</c:formatCode>
                <c:ptCount val="12"/>
                <c:pt idx="0">
                  <c:v>2.5</c:v>
                </c:pt>
                <c:pt idx="1">
                  <c:v>2.5</c:v>
                </c:pt>
                <c:pt idx="2">
                  <c:v>2.4268448414200998</c:v>
                </c:pt>
                <c:pt idx="3">
                  <c:v>3</c:v>
                </c:pt>
                <c:pt idx="4">
                  <c:v>2.7725426071924555</c:v>
                </c:pt>
                <c:pt idx="5">
                  <c:v>3.2327210524172201</c:v>
                </c:pt>
                <c:pt idx="6">
                  <c:v>3.5</c:v>
                </c:pt>
                <c:pt idx="7">
                  <c:v>3.5</c:v>
                </c:pt>
                <c:pt idx="8">
                  <c:v>3</c:v>
                </c:pt>
                <c:pt idx="9">
                  <c:v>3</c:v>
                </c:pt>
                <c:pt idx="10">
                  <c:v>2.5</c:v>
                </c:pt>
                <c:pt idx="11">
                  <c:v>2.5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50F-490C-A500-47A32F1FEC3B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274068464"/>
        <c:axId val="274067680"/>
      </c:lineChart>
      <c:catAx>
        <c:axId val="2740684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7680"/>
        <c:crosses val="autoZero"/>
        <c:auto val="1"/>
        <c:lblAlgn val="ctr"/>
        <c:lblOffset val="100"/>
        <c:noMultiLvlLbl val="0"/>
      </c:catAx>
      <c:valAx>
        <c:axId val="274067680"/>
        <c:scaling>
          <c:orientation val="minMax"/>
          <c:max val="7"/>
          <c:min val="0.70000000000000007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40684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cap="none" spc="20" baseline="0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ea typeface="+mn-ea"/>
                <a:cs typeface="Sakkal Majalla" panose="02000000000000000000" pitchFamily="2" charset="-78"/>
              </a:defRPr>
            </a:pPr>
            <a:r>
              <a:rPr lang="ar-SA" sz="1600" b="1">
                <a:solidFill>
                  <a:schemeClr val="tx1">
                    <a:lumMod val="85000"/>
                    <a:lumOff val="15000"/>
                  </a:schemeClr>
                </a:solidFill>
                <a:latin typeface="Sakkal Majalla" panose="02000000000000000000" pitchFamily="2" charset="-78"/>
                <a:cs typeface="Sakkal Majalla" panose="02000000000000000000" pitchFamily="2" charset="-78"/>
              </a:rPr>
              <a:t>توزيع الرحلات حسب نوع الرحلة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none" spc="20" baseline="0">
              <a:solidFill>
                <a:schemeClr val="tx1">
                  <a:lumMod val="85000"/>
                  <a:lumOff val="15000"/>
                </a:schemeClr>
              </a:solidFill>
              <a:latin typeface="Sakkal Majalla" panose="02000000000000000000" pitchFamily="2" charset="-78"/>
              <a:ea typeface="+mn-ea"/>
              <a:cs typeface="Sakkal Majalla" panose="02000000000000000000" pitchFamily="2" charset="-78"/>
            </a:defRPr>
          </a:pPr>
          <a:endParaRPr lang="ar-SA"/>
        </a:p>
      </c:txPr>
    </c:title>
    <c:autoTitleDeleted val="0"/>
    <c:plotArea>
      <c:layout>
        <c:manualLayout>
          <c:layoutTarget val="inner"/>
          <c:xMode val="edge"/>
          <c:yMode val="edge"/>
          <c:x val="8.2111436950146624E-2"/>
          <c:y val="0.12256267409470752"/>
          <c:w val="0.86901270772238515"/>
          <c:h val="0.83658310120705659"/>
        </c:manualLayout>
      </c:layout>
      <c:doughnut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1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1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1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F0F-49EA-8258-FB9F2C683F00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3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3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3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3-DF0F-49EA-8258-FB9F2C683F00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lumMod val="110000"/>
                      <a:satMod val="105000"/>
                      <a:tint val="67000"/>
                    </a:schemeClr>
                  </a:gs>
                  <a:gs pos="50000">
                    <a:schemeClr val="accent5">
                      <a:lumMod val="105000"/>
                      <a:satMod val="103000"/>
                      <a:tint val="73000"/>
                    </a:schemeClr>
                  </a:gs>
                  <a:gs pos="100000">
                    <a:schemeClr val="accent5">
                      <a:lumMod val="105000"/>
                      <a:satMod val="109000"/>
                      <a:tint val="81000"/>
                    </a:schemeClr>
                  </a:gs>
                </a:gsLst>
                <a:lin ang="5400000" scaled="0"/>
              </a:gradFill>
              <a:ln w="9525" cap="flat" cmpd="sng" algn="ctr">
                <a:solidFill>
                  <a:schemeClr val="accent5">
                    <a:shade val="95000"/>
                  </a:schemeClr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DF0F-49EA-8258-FB9F2C683F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Sakkal Majalla" panose="02000000000000000000" pitchFamily="2" charset="-78"/>
                    <a:ea typeface="+mn-ea"/>
                    <a:cs typeface="Sakkal Majalla" panose="02000000000000000000" pitchFamily="2" charset="-78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tx1">
                      <a:lumMod val="35000"/>
                      <a:lumOff val="65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23,24'!$C$2:$E$2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'شكل 23,24'!$C$6:$E$6</c:f>
              <c:numCache>
                <c:formatCode>0.0%</c:formatCode>
                <c:ptCount val="3"/>
                <c:pt idx="0">
                  <c:v>0.23317712010016101</c:v>
                </c:pt>
                <c:pt idx="1">
                  <c:v>0.36724263775489802</c:v>
                </c:pt>
                <c:pt idx="2">
                  <c:v>0.39958024214494098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F0F-49EA-8258-FB9F2C683F00}"/>
            </c:ext>
          </c:extLst>
        </c:ser>
        <c:dLbls>
          <c:showLegendKey val="0"/>
          <c:showVal val="0"/>
          <c:showCatName val="1"/>
          <c:showSerName val="0"/>
          <c:showPercent val="0"/>
          <c:showBubbleSize val="0"/>
          <c:showLeaderLines val="1"/>
        </c:dLbls>
        <c:firstSliceAng val="360"/>
        <c:holeSize val="50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'شكل 23,24'!$B$4</c:f>
              <c:strCache>
                <c:ptCount val="1"/>
                <c:pt idx="0">
                  <c:v>الرحلات ضمن صفقة شاملة</c:v>
                </c:pt>
              </c:strCache>
            </c:strRef>
          </c:tx>
          <c:spPr>
            <a:solidFill>
              <a:schemeClr val="accent1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23,24'!$C$2:$E$2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'شكل 23,24'!$C$4:$E$4</c:f>
              <c:numCache>
                <c:formatCode>0.0%</c:formatCode>
                <c:ptCount val="3"/>
                <c:pt idx="0">
                  <c:v>7.8450000000000006E-2</c:v>
                </c:pt>
                <c:pt idx="1">
                  <c:v>0.13156000000000001</c:v>
                </c:pt>
                <c:pt idx="2">
                  <c:v>0.17125399999999999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7A-4F94-8841-022BCFF01227}"/>
            </c:ext>
          </c:extLst>
        </c:ser>
        <c:ser>
          <c:idx val="1"/>
          <c:order val="1"/>
          <c:tx>
            <c:strRef>
              <c:f>'شكل 23,24'!$B$5</c:f>
              <c:strCache>
                <c:ptCount val="1"/>
                <c:pt idx="0">
                  <c:v> الرحلات بدون صفقه شاملة </c:v>
                </c:pt>
              </c:strCache>
            </c:strRef>
          </c:tx>
          <c:spPr>
            <a:solidFill>
              <a:schemeClr val="accent3">
                <a:alpha val="85000"/>
              </a:schemeClr>
            </a:solidFill>
            <a:ln w="9525" cap="flat" cmpd="sng" algn="ctr">
              <a:solidFill>
                <a:schemeClr val="lt1">
                  <a:alpha val="50000"/>
                </a:schemeClr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dk1">
                          <a:lumMod val="50000"/>
                          <a:lumOff val="5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23,24'!$C$2:$E$2</c:f>
              <c:strCache>
                <c:ptCount val="3"/>
                <c:pt idx="0">
                  <c:v>الرحلات المحلية </c:v>
                </c:pt>
                <c:pt idx="1">
                  <c:v>الرحلات الدولية الوافده </c:v>
                </c:pt>
                <c:pt idx="2">
                  <c:v>الرحلات الدولية المغادرة </c:v>
                </c:pt>
              </c:strCache>
            </c:strRef>
          </c:cat>
          <c:val>
            <c:numRef>
              <c:f>'شكل 23,24'!$C$5:$E$5</c:f>
              <c:numCache>
                <c:formatCode>0.0%</c:formatCode>
                <c:ptCount val="3"/>
                <c:pt idx="0">
                  <c:v>0.15472712010016099</c:v>
                </c:pt>
                <c:pt idx="1">
                  <c:v>0.23568263775489801</c:v>
                </c:pt>
                <c:pt idx="2">
                  <c:v>0.22832624214494099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7A-4F94-8841-022BCFF01227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65"/>
        <c:axId val="276119984"/>
        <c:axId val="276119592"/>
      </c:barChart>
      <c:catAx>
        <c:axId val="27611998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dk1">
                <a:lumMod val="75000"/>
                <a:lumOff val="2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all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9592"/>
        <c:crosses val="autoZero"/>
        <c:auto val="1"/>
        <c:lblAlgn val="ctr"/>
        <c:lblOffset val="100"/>
        <c:noMultiLvlLbl val="0"/>
      </c:catAx>
      <c:valAx>
        <c:axId val="276119592"/>
        <c:scaling>
          <c:orientation val="minMax"/>
        </c:scaling>
        <c:delete val="1"/>
        <c:axPos val="r"/>
        <c:majorGridlines>
          <c:spPr>
            <a:ln w="9525" cap="flat" cmpd="sng" algn="ctr">
              <a:gradFill>
                <a:gsLst>
                  <a:gs pos="100000">
                    <a:schemeClr val="dk1">
                      <a:lumMod val="95000"/>
                      <a:lumOff val="5000"/>
                      <a:alpha val="42000"/>
                    </a:schemeClr>
                  </a:gs>
                  <a:gs pos="0">
                    <a:schemeClr val="lt1">
                      <a:lumMod val="75000"/>
                      <a:alpha val="36000"/>
                    </a:schemeClr>
                  </a:gs>
                </a:gsLst>
                <a:lin ang="5400000" scaled="0"/>
              </a:gra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76119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1949008632957026"/>
          <c:y val="0.14790661958622078"/>
          <c:w val="0.69950178667425611"/>
          <c:h val="0.43407095664766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'شكل 25'!$C$3</c:f>
              <c:strCache>
                <c:ptCount val="1"/>
                <c:pt idx="0">
                  <c:v>تستخدم برامج التواصل الاجتماعي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25'!$B$4:$B$14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25'!$C$4:$C$14</c:f>
              <c:numCache>
                <c:formatCode>0%</c:formatCode>
                <c:ptCount val="11"/>
                <c:pt idx="0">
                  <c:v>0.59</c:v>
                </c:pt>
                <c:pt idx="1">
                  <c:v>7.0000000000000007E-2</c:v>
                </c:pt>
                <c:pt idx="2">
                  <c:v>1</c:v>
                </c:pt>
                <c:pt idx="3">
                  <c:v>0.28999999999999998</c:v>
                </c:pt>
                <c:pt idx="4">
                  <c:v>0</c:v>
                </c:pt>
                <c:pt idx="5">
                  <c:v>1</c:v>
                </c:pt>
                <c:pt idx="6">
                  <c:v>0.17</c:v>
                </c:pt>
                <c:pt idx="7">
                  <c:v>0.61</c:v>
                </c:pt>
                <c:pt idx="8">
                  <c:v>0.42</c:v>
                </c:pt>
                <c:pt idx="9">
                  <c:v>0.53</c:v>
                </c:pt>
                <c:pt idx="10">
                  <c:v>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787-4E2F-98E4-AE0C0933E830}"/>
            </c:ext>
          </c:extLst>
        </c:ser>
        <c:ser>
          <c:idx val="1"/>
          <c:order val="1"/>
          <c:tx>
            <c:strRef>
              <c:f>'شكل 25'!$D$3</c:f>
              <c:strCache>
                <c:ptCount val="1"/>
                <c:pt idx="0">
                  <c:v>لا تستخدم برامج التواصل الاجتماعي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4"/>
              <c:layout>
                <c:manualLayout>
                  <c:x val="-1.004016064257028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8C1-4F11-90DB-C741A3E2DCC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25'!$B$4:$B$14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25'!$D$4:$D$14</c:f>
              <c:numCache>
                <c:formatCode>0%</c:formatCode>
                <c:ptCount val="11"/>
                <c:pt idx="0">
                  <c:v>0.41</c:v>
                </c:pt>
                <c:pt idx="1">
                  <c:v>0.93</c:v>
                </c:pt>
                <c:pt idx="2">
                  <c:v>0</c:v>
                </c:pt>
                <c:pt idx="3">
                  <c:v>0.71</c:v>
                </c:pt>
                <c:pt idx="4">
                  <c:v>1</c:v>
                </c:pt>
                <c:pt idx="5">
                  <c:v>0</c:v>
                </c:pt>
                <c:pt idx="6">
                  <c:v>0.83</c:v>
                </c:pt>
                <c:pt idx="7">
                  <c:v>0.39</c:v>
                </c:pt>
                <c:pt idx="8">
                  <c:v>0.57999999999999996</c:v>
                </c:pt>
                <c:pt idx="9">
                  <c:v>0.47</c:v>
                </c:pt>
                <c:pt idx="10">
                  <c:v>0.67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787-4E2F-98E4-AE0C0933E83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76115672"/>
        <c:axId val="276114888"/>
      </c:barChart>
      <c:catAx>
        <c:axId val="276115672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4888"/>
        <c:crosses val="autoZero"/>
        <c:auto val="1"/>
        <c:lblAlgn val="ctr"/>
        <c:lblOffset val="100"/>
        <c:noMultiLvlLbl val="0"/>
      </c:catAx>
      <c:valAx>
        <c:axId val="27611488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56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415539740899124"/>
          <c:y val="0.91618728693396079"/>
          <c:w val="0.72820223123412164"/>
          <c:h val="6.465562494343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1832041475959851"/>
          <c:y val="7.1392205006632237E-2"/>
          <c:w val="0.63748686810767641"/>
          <c:h val="0.5715591680072249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'شكل 26'!$D$4</c:f>
              <c:strCache>
                <c:ptCount val="1"/>
                <c:pt idx="0">
                  <c:v>تستخدام البرامج الالكترونية والخدمات المختلفة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26'!$C$5:$C$15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26'!$D$5:$D$15</c:f>
              <c:numCache>
                <c:formatCode>0%</c:formatCode>
                <c:ptCount val="11"/>
                <c:pt idx="0">
                  <c:v>0.77717391304347827</c:v>
                </c:pt>
                <c:pt idx="1">
                  <c:v>0.11982464685825621</c:v>
                </c:pt>
                <c:pt idx="2">
                  <c:v>1</c:v>
                </c:pt>
                <c:pt idx="3">
                  <c:v>0.32142857142857145</c:v>
                </c:pt>
                <c:pt idx="4">
                  <c:v>0</c:v>
                </c:pt>
                <c:pt idx="5">
                  <c:v>1</c:v>
                </c:pt>
                <c:pt idx="6">
                  <c:v>0.44897959183673469</c:v>
                </c:pt>
                <c:pt idx="7">
                  <c:v>0.94409937888198758</c:v>
                </c:pt>
                <c:pt idx="8">
                  <c:v>0.5714285714285714</c:v>
                </c:pt>
                <c:pt idx="9">
                  <c:v>0.48717948717948717</c:v>
                </c:pt>
                <c:pt idx="1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6-46CE-93E9-FA8776DF2B38}"/>
            </c:ext>
          </c:extLst>
        </c:ser>
        <c:ser>
          <c:idx val="1"/>
          <c:order val="1"/>
          <c:tx>
            <c:strRef>
              <c:f>'شكل 26'!$E$4</c:f>
              <c:strCache>
                <c:ptCount val="1"/>
                <c:pt idx="0">
                  <c:v>لاستخدام البرامج الالكترونية والخدمات المختلفة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26'!$C$5:$C$15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26'!$E$5:$E$15</c:f>
              <c:numCache>
                <c:formatCode>0%</c:formatCode>
                <c:ptCount val="11"/>
                <c:pt idx="0">
                  <c:v>0.22282608695652173</c:v>
                </c:pt>
                <c:pt idx="1">
                  <c:v>0.88017535314174378</c:v>
                </c:pt>
                <c:pt idx="2">
                  <c:v>0</c:v>
                </c:pt>
                <c:pt idx="3">
                  <c:v>0.6785714285714286</c:v>
                </c:pt>
                <c:pt idx="4">
                  <c:v>1</c:v>
                </c:pt>
                <c:pt idx="5">
                  <c:v>0</c:v>
                </c:pt>
                <c:pt idx="6">
                  <c:v>0.55102040816326525</c:v>
                </c:pt>
                <c:pt idx="7">
                  <c:v>5.5900621118012424E-2</c:v>
                </c:pt>
                <c:pt idx="8">
                  <c:v>0.42857142857142855</c:v>
                </c:pt>
                <c:pt idx="9">
                  <c:v>0.51282051282051277</c:v>
                </c:pt>
                <c:pt idx="1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56-46CE-93E9-FA8776DF2B3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6116456"/>
        <c:axId val="276120376"/>
        <c:axId val="275210008"/>
      </c:bar3DChart>
      <c:catAx>
        <c:axId val="2761164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20376"/>
        <c:crosses val="autoZero"/>
        <c:auto val="1"/>
        <c:lblAlgn val="ctr"/>
        <c:lblOffset val="100"/>
        <c:noMultiLvlLbl val="0"/>
      </c:catAx>
      <c:valAx>
        <c:axId val="276120376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6456"/>
        <c:crosses val="autoZero"/>
        <c:crossBetween val="between"/>
      </c:valAx>
      <c:serAx>
        <c:axId val="275210008"/>
        <c:scaling>
          <c:orientation val="minMax"/>
        </c:scaling>
        <c:delete val="1"/>
        <c:axPos val="b"/>
        <c:majorTickMark val="none"/>
        <c:minorTickMark val="none"/>
        <c:tickLblPos val="nextTo"/>
        <c:crossAx val="276120376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277552765968149"/>
          <c:y val="0.13023490154182987"/>
          <c:w val="0.59694364083083862"/>
          <c:h val="0.51075968650771797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'شكل 27'!$D$5</c:f>
              <c:strCache>
                <c:ptCount val="1"/>
                <c:pt idx="0">
                  <c:v>بيانات سحابية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27'!$C$6:$C$16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27'!$D$6:$D$16</c:f>
              <c:numCache>
                <c:formatCode>0%</c:formatCode>
                <c:ptCount val="11"/>
                <c:pt idx="0">
                  <c:v>0.78190830235439901</c:v>
                </c:pt>
                <c:pt idx="1">
                  <c:v>0.10884353741496598</c:v>
                </c:pt>
                <c:pt idx="2">
                  <c:v>1</c:v>
                </c:pt>
                <c:pt idx="3">
                  <c:v>0.30769230769230771</c:v>
                </c:pt>
                <c:pt idx="4">
                  <c:v>0</c:v>
                </c:pt>
                <c:pt idx="5">
                  <c:v>1</c:v>
                </c:pt>
                <c:pt idx="6">
                  <c:v>0.43478260869565216</c:v>
                </c:pt>
                <c:pt idx="7">
                  <c:v>0.75247524752475248</c:v>
                </c:pt>
                <c:pt idx="8">
                  <c:v>0.42105263157894735</c:v>
                </c:pt>
                <c:pt idx="9">
                  <c:v>0.45454545454545453</c:v>
                </c:pt>
                <c:pt idx="10">
                  <c:v>0.33333333333333331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C8-44AB-A576-DFAB3092BEC4}"/>
            </c:ext>
          </c:extLst>
        </c:ser>
        <c:ser>
          <c:idx val="1"/>
          <c:order val="1"/>
          <c:tx>
            <c:strRef>
              <c:f>'شكل 27'!$E$5</c:f>
              <c:strCache>
                <c:ptCount val="1"/>
                <c:pt idx="0">
                  <c:v>بيانات غير سحابية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2"/>
              <c:layout>
                <c:manualLayout>
                  <c:x val="2.0023172779078291E-3"/>
                  <c:y val="3.108003108003108E-3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97-4A89-A4EC-ED36B9CFCD9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27'!$C$6:$C$16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27'!$E$6:$E$16</c:f>
              <c:numCache>
                <c:formatCode>0%</c:formatCode>
                <c:ptCount val="11"/>
                <c:pt idx="0">
                  <c:v>0.21809169764560099</c:v>
                </c:pt>
                <c:pt idx="1">
                  <c:v>0.891156462585034</c:v>
                </c:pt>
                <c:pt idx="2">
                  <c:v>0</c:v>
                </c:pt>
                <c:pt idx="3">
                  <c:v>0.69230769230769229</c:v>
                </c:pt>
                <c:pt idx="4">
                  <c:v>1</c:v>
                </c:pt>
                <c:pt idx="5">
                  <c:v>0</c:v>
                </c:pt>
                <c:pt idx="6">
                  <c:v>0.56521739130434778</c:v>
                </c:pt>
                <c:pt idx="7">
                  <c:v>0.24752475247524752</c:v>
                </c:pt>
                <c:pt idx="8">
                  <c:v>0.57894736842105265</c:v>
                </c:pt>
                <c:pt idx="9">
                  <c:v>0.54545454545454541</c:v>
                </c:pt>
                <c:pt idx="1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2C8-44AB-A576-DFAB3092BEC4}"/>
            </c:ext>
          </c:extLst>
        </c:ser>
        <c:dLbls>
          <c:dLblPos val="ctr"/>
          <c:showLegendKey val="0"/>
          <c:showVal val="1"/>
          <c:showCatName val="0"/>
          <c:showSerName val="0"/>
          <c:showPercent val="0"/>
          <c:showBubbleSize val="0"/>
        </c:dLbls>
        <c:gapWidth val="79"/>
        <c:overlap val="100"/>
        <c:axId val="276113712"/>
        <c:axId val="276114104"/>
      </c:barChart>
      <c:catAx>
        <c:axId val="276113712"/>
        <c:scaling>
          <c:orientation val="maxMin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cap="all" spc="1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4104"/>
        <c:crosses val="autoZero"/>
        <c:auto val="1"/>
        <c:lblAlgn val="ctr"/>
        <c:lblOffset val="100"/>
        <c:noMultiLvlLbl val="0"/>
      </c:catAx>
      <c:valAx>
        <c:axId val="276114104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2761137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lt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41035448569848"/>
          <c:y val="9.6644065325167686E-2"/>
          <c:w val="0.76396943412199503"/>
          <c:h val="0.61171940771554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'شكل 28'!$D$6</c:f>
              <c:strCache>
                <c:ptCount val="1"/>
                <c:pt idx="0">
                  <c:v>كفية أو لوحية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1282058184541207E-3"/>
                  <c:y val="-1.088826817968747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94-4252-BCED-CB9FCFA4124E}"/>
                </c:ext>
              </c:extLst>
            </c:dLbl>
            <c:dLbl>
              <c:idx val="1"/>
              <c:layout>
                <c:manualLayout>
                  <c:x val="-6.8376077579389944E-3"/>
                  <c:y val="2.96956198960653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94-4252-BCED-CB9FCFA4124E}"/>
                </c:ext>
              </c:extLst>
            </c:dLbl>
            <c:dLbl>
              <c:idx val="2"/>
              <c:layout>
                <c:manualLayout>
                  <c:x val="-1.7094019394847487E-2"/>
                  <c:y val="-2.722067044921869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94-4252-BCED-CB9FCFA4124E}"/>
                </c:ext>
              </c:extLst>
            </c:dLbl>
            <c:dLbl>
              <c:idx val="3"/>
              <c:layout>
                <c:manualLayout>
                  <c:x val="-5.1280712198763338E-3"/>
                  <c:y val="8.90868596881954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94-4252-BCED-CB9FCFA4124E}"/>
                </c:ext>
              </c:extLst>
            </c:dLbl>
            <c:dLbl>
              <c:idx val="5"/>
              <c:layout>
                <c:manualLayout>
                  <c:x val="-1.7094019394847486E-3"/>
                  <c:y val="8.9086859688195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94-4252-BCED-CB9FCFA4124E}"/>
                </c:ext>
              </c:extLst>
            </c:dLbl>
            <c:dLbl>
              <c:idx val="8"/>
              <c:layout>
                <c:manualLayout>
                  <c:x val="-1.7092673409068364E-3"/>
                  <c:y val="-1.088826817968747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F94-4252-BCED-CB9FCFA4124E}"/>
                </c:ext>
              </c:extLst>
            </c:dLbl>
            <c:dLbl>
              <c:idx val="9"/>
              <c:layout>
                <c:manualLayout>
                  <c:x val="-5.1282058184542456E-3"/>
                  <c:y val="8.908685968819598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94-4252-BCED-CB9FCFA4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28'!$C$7:$C$17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28'!$D$7:$D$17</c:f>
              <c:numCache>
                <c:formatCode>0%</c:formatCode>
                <c:ptCount val="11"/>
                <c:pt idx="0">
                  <c:v>5.3075995174909532E-2</c:v>
                </c:pt>
                <c:pt idx="1">
                  <c:v>4.3710539096648855E-2</c:v>
                </c:pt>
                <c:pt idx="2">
                  <c:v>1</c:v>
                </c:pt>
                <c:pt idx="3">
                  <c:v>0.10714285714285714</c:v>
                </c:pt>
                <c:pt idx="4">
                  <c:v>0</c:v>
                </c:pt>
                <c:pt idx="5">
                  <c:v>1</c:v>
                </c:pt>
                <c:pt idx="6">
                  <c:v>6.1224489795918366E-2</c:v>
                </c:pt>
                <c:pt idx="7">
                  <c:v>9.9378881987577633E-2</c:v>
                </c:pt>
                <c:pt idx="8">
                  <c:v>0.15789473684210525</c:v>
                </c:pt>
                <c:pt idx="9">
                  <c:v>4.8387096774193547E-2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4B5-4F62-B161-8D0F011F292F}"/>
            </c:ext>
          </c:extLst>
        </c:ser>
        <c:ser>
          <c:idx val="1"/>
          <c:order val="1"/>
          <c:tx>
            <c:strRef>
              <c:f>'شكل 28'!$E$6</c:f>
              <c:strCache>
                <c:ptCount val="1"/>
                <c:pt idx="0">
                  <c:v>محمول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0"/>
              <c:layout>
                <c:manualLayout>
                  <c:x val="-5.1282058184542456E-3"/>
                  <c:y val="5.444134089843738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94-4252-BCED-CB9FCFA4124E}"/>
                </c:ext>
              </c:extLst>
            </c:dLbl>
            <c:dLbl>
              <c:idx val="5"/>
              <c:layout>
                <c:manualLayout>
                  <c:x val="1.0256411636908429E-2"/>
                  <c:y val="-1.187824795842613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94-4252-BCED-CB9FCFA4124E}"/>
                </c:ext>
              </c:extLst>
            </c:dLbl>
            <c:dLbl>
              <c:idx val="10"/>
              <c:layout>
                <c:manualLayout>
                  <c:x val="-5.1282058184542456E-3"/>
                  <c:y val="-5.444134089843738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94-4252-BCED-CB9FCFA4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28'!$C$7:$C$17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28'!$E$7:$E$17</c:f>
              <c:numCache>
                <c:formatCode>0%</c:formatCode>
                <c:ptCount val="11"/>
                <c:pt idx="0">
                  <c:v>0.15319662243667068</c:v>
                </c:pt>
                <c:pt idx="1">
                  <c:v>6.2166100048567263E-2</c:v>
                </c:pt>
                <c:pt idx="2">
                  <c:v>1</c:v>
                </c:pt>
                <c:pt idx="3">
                  <c:v>0.14285714285714285</c:v>
                </c:pt>
                <c:pt idx="4">
                  <c:v>0.5</c:v>
                </c:pt>
                <c:pt idx="5">
                  <c:v>1</c:v>
                </c:pt>
                <c:pt idx="6">
                  <c:v>0.11224489795918367</c:v>
                </c:pt>
                <c:pt idx="7">
                  <c:v>0.24074074074074073</c:v>
                </c:pt>
                <c:pt idx="8">
                  <c:v>0.21052631578947367</c:v>
                </c:pt>
                <c:pt idx="9">
                  <c:v>7.9365079365079361E-2</c:v>
                </c:pt>
                <c:pt idx="10">
                  <c:v>0.66666666666666663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4B5-4F62-B161-8D0F011F292F}"/>
            </c:ext>
          </c:extLst>
        </c:ser>
        <c:ser>
          <c:idx val="2"/>
          <c:order val="2"/>
          <c:tx>
            <c:strRef>
              <c:f>'شكل 28'!$F$6</c:f>
              <c:strCache>
                <c:ptCount val="1"/>
                <c:pt idx="0">
                  <c:v>مكتبي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satMod val="103000"/>
                    <a:lumMod val="102000"/>
                    <a:tint val="94000"/>
                  </a:schemeClr>
                </a:gs>
                <a:gs pos="50000">
                  <a:schemeClr val="accent5">
                    <a:satMod val="110000"/>
                    <a:lumMod val="100000"/>
                    <a:shade val="100000"/>
                  </a:schemeClr>
                </a:gs>
                <a:gs pos="100000">
                  <a:schemeClr val="accent5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dLbl>
              <c:idx val="2"/>
              <c:layout>
                <c:manualLayout>
                  <c:x val="2.0512823273817107E-2"/>
                  <c:y val="-2.7220670449218692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F94-4252-BCED-CB9FCFA4124E}"/>
                </c:ext>
              </c:extLst>
            </c:dLbl>
            <c:dLbl>
              <c:idx val="4"/>
              <c:layout>
                <c:manualLayout>
                  <c:x val="-1.5384482856784825E-2"/>
                  <c:y val="1.7817371937639197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F94-4252-BCED-CB9FCFA4124E}"/>
                </c:ext>
              </c:extLst>
            </c:dLbl>
            <c:dLbl>
              <c:idx val="5"/>
              <c:layout>
                <c:manualLayout>
                  <c:x val="2.7350431031755978E-2"/>
                  <c:y val="5.93912397921306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F94-4252-BCED-CB9FCFA4124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28'!$C$7:$C$17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28'!$F$7:$F$17</c:f>
              <c:numCache>
                <c:formatCode>0%</c:formatCode>
                <c:ptCount val="11"/>
                <c:pt idx="0">
                  <c:v>0.43305186972255733</c:v>
                </c:pt>
                <c:pt idx="1">
                  <c:v>0.19766877124817872</c:v>
                </c:pt>
                <c:pt idx="2">
                  <c:v>1</c:v>
                </c:pt>
                <c:pt idx="3">
                  <c:v>0.5</c:v>
                </c:pt>
                <c:pt idx="4">
                  <c:v>1</c:v>
                </c:pt>
                <c:pt idx="5">
                  <c:v>1</c:v>
                </c:pt>
                <c:pt idx="6">
                  <c:v>0.27551020408163263</c:v>
                </c:pt>
                <c:pt idx="7">
                  <c:v>0.54320987654320985</c:v>
                </c:pt>
                <c:pt idx="8">
                  <c:v>0.68421052631578949</c:v>
                </c:pt>
                <c:pt idx="9">
                  <c:v>0.95744680851063835</c:v>
                </c:pt>
                <c:pt idx="10">
                  <c:v>0.77777777777777779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4B5-4F62-B161-8D0F011F292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276116848"/>
        <c:axId val="276119200"/>
      </c:barChart>
      <c:catAx>
        <c:axId val="276116848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9200"/>
        <c:crosses val="autoZero"/>
        <c:auto val="1"/>
        <c:lblAlgn val="ctr"/>
        <c:lblOffset val="100"/>
        <c:noMultiLvlLbl val="0"/>
      </c:catAx>
      <c:valAx>
        <c:axId val="276119200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68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'شكل 29'!$D$5</c:f>
              <c:strCache>
                <c:ptCount val="1"/>
                <c:pt idx="0">
                  <c:v>لديها دفاتير محاسبية</c:v>
                </c:pt>
              </c:strCache>
            </c:strRef>
          </c:tx>
          <c:spPr>
            <a:solidFill>
              <a:schemeClr val="accent1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7A8-459B-AB6A-BC0EB4A4522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29'!$C$6:$C$16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29'!$D$6:$D$16</c:f>
              <c:numCache>
                <c:formatCode>0%</c:formatCode>
                <c:ptCount val="11"/>
                <c:pt idx="0">
                  <c:v>0.7334630350194552</c:v>
                </c:pt>
                <c:pt idx="1">
                  <c:v>0.19</c:v>
                </c:pt>
                <c:pt idx="2">
                  <c:v>1</c:v>
                </c:pt>
                <c:pt idx="3">
                  <c:v>0.78947368421052633</c:v>
                </c:pt>
                <c:pt idx="4">
                  <c:v>0.75</c:v>
                </c:pt>
                <c:pt idx="5">
                  <c:v>1</c:v>
                </c:pt>
                <c:pt idx="6">
                  <c:v>0.82558139534883723</c:v>
                </c:pt>
                <c:pt idx="7">
                  <c:v>0.75850340136054417</c:v>
                </c:pt>
                <c:pt idx="8">
                  <c:v>0.68</c:v>
                </c:pt>
                <c:pt idx="9">
                  <c:v>0.74725274725274726</c:v>
                </c:pt>
                <c:pt idx="10">
                  <c:v>0.53846153846153844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A8-459B-AB6A-BC0EB4A45223}"/>
            </c:ext>
          </c:extLst>
        </c:ser>
        <c:ser>
          <c:idx val="1"/>
          <c:order val="1"/>
          <c:tx>
            <c:strRef>
              <c:f>'شكل 29'!$E$5</c:f>
              <c:strCache>
                <c:ptCount val="1"/>
                <c:pt idx="0">
                  <c:v>ليس لديها دفاتر محاسبية</c:v>
                </c:pt>
              </c:strCache>
            </c:strRef>
          </c:tx>
          <c:spPr>
            <a:solidFill>
              <a:schemeClr val="accent3">
                <a:alpha val="7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29'!$C$6:$C$16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وخدمات الحجز الأخرى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 بالمملكة</c:v>
                </c:pt>
              </c:strCache>
            </c:strRef>
          </c:cat>
          <c:val>
            <c:numRef>
              <c:f>'شكل 29'!$E$6:$E$16</c:f>
              <c:numCache>
                <c:formatCode>0%</c:formatCode>
                <c:ptCount val="11"/>
                <c:pt idx="0">
                  <c:v>0.26653696498054474</c:v>
                </c:pt>
                <c:pt idx="1">
                  <c:v>0.81</c:v>
                </c:pt>
                <c:pt idx="2">
                  <c:v>0</c:v>
                </c:pt>
                <c:pt idx="3">
                  <c:v>0.21052631578947367</c:v>
                </c:pt>
                <c:pt idx="4">
                  <c:v>0.25</c:v>
                </c:pt>
                <c:pt idx="5">
                  <c:v>0</c:v>
                </c:pt>
                <c:pt idx="6">
                  <c:v>0.1744186046511628</c:v>
                </c:pt>
                <c:pt idx="7">
                  <c:v>0.24149659863945577</c:v>
                </c:pt>
                <c:pt idx="8">
                  <c:v>0.32</c:v>
                </c:pt>
                <c:pt idx="9">
                  <c:v>0.25274725274725274</c:v>
                </c:pt>
                <c:pt idx="10">
                  <c:v>0.46153846153846156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A8-459B-AB6A-BC0EB4A45223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80"/>
        <c:overlap val="25"/>
        <c:axId val="276117240"/>
        <c:axId val="276117632"/>
      </c:barChart>
      <c:catAx>
        <c:axId val="27611724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587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cap="none" spc="2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117632"/>
        <c:crosses val="autoZero"/>
        <c:auto val="1"/>
        <c:lblAlgn val="ctr"/>
        <c:lblOffset val="100"/>
        <c:noMultiLvlLbl val="0"/>
      </c:catAx>
      <c:valAx>
        <c:axId val="276117632"/>
        <c:scaling>
          <c:orientation val="minMax"/>
        </c:scaling>
        <c:delete val="1"/>
        <c:axPos val="r"/>
        <c:numFmt formatCode="0%" sourceLinked="1"/>
        <c:majorTickMark val="none"/>
        <c:minorTickMark val="none"/>
        <c:tickLblPos val="nextTo"/>
        <c:crossAx val="2761172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ysClr val="window" lastClr="FFFFFF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solidFill>
          <a:schemeClr val="bg1">
            <a:lumMod val="85000"/>
          </a:schemeClr>
        </a:solidFill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1263866961280271"/>
          <c:w val="0.96573208722741433"/>
          <c:h val="0.81677015232411221"/>
        </c:manualLayout>
      </c:layout>
      <c:bar3D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12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ect">
                    <a:avLst/>
                  </a:prstGeom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3'!$B$5:$B$15</c:f>
              <c:strCache>
                <c:ptCount val="11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3'!$C$5:$C$15</c:f>
              <c:numCache>
                <c:formatCode>#,##0</c:formatCode>
                <c:ptCount val="11"/>
                <c:pt idx="0">
                  <c:v>114957</c:v>
                </c:pt>
                <c:pt idx="1">
                  <c:v>289491</c:v>
                </c:pt>
                <c:pt idx="2">
                  <c:v>1593</c:v>
                </c:pt>
                <c:pt idx="3">
                  <c:v>38771</c:v>
                </c:pt>
                <c:pt idx="4">
                  <c:v>282</c:v>
                </c:pt>
                <c:pt idx="5">
                  <c:v>27136</c:v>
                </c:pt>
                <c:pt idx="6">
                  <c:v>20493</c:v>
                </c:pt>
                <c:pt idx="7">
                  <c:v>25140</c:v>
                </c:pt>
                <c:pt idx="8">
                  <c:v>2192</c:v>
                </c:pt>
                <c:pt idx="9">
                  <c:v>12966</c:v>
                </c:pt>
                <c:pt idx="10">
                  <c:v>2920.1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770-4C02-B081-DE329DAE22F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198322480"/>
        <c:axId val="198318952"/>
        <c:axId val="0"/>
      </c:bar3DChart>
      <c:catAx>
        <c:axId val="198322480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8318952"/>
        <c:crosses val="autoZero"/>
        <c:auto val="1"/>
        <c:lblAlgn val="ctr"/>
        <c:lblOffset val="100"/>
        <c:noMultiLvlLbl val="0"/>
      </c:catAx>
      <c:valAx>
        <c:axId val="198318952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83224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13798233133316"/>
          <c:y val="3.8857228623370883E-2"/>
          <c:w val="0.7054111513784036"/>
          <c:h val="0.8401206557867442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'شكل 30'!$C$4</c:f>
              <c:strCache>
                <c:ptCount val="1"/>
                <c:pt idx="0">
                  <c:v>يوجد معوق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30'!$B$5:$B$19</c:f>
              <c:strCache>
                <c:ptCount val="15"/>
                <c:pt idx="0">
                  <c:v>توفر الأيدي العاملة المدربة</c:v>
                </c:pt>
                <c:pt idx="1">
                  <c:v>أسعار الكهرباء</c:v>
                </c:pt>
                <c:pt idx="2">
                  <c:v>الحصول على التراخيص التجارية والتصاريح</c:v>
                </c:pt>
                <c:pt idx="3">
                  <c:v>استمرارية التزود بالكهرباء (دون انقطاعات)</c:v>
                </c:pt>
                <c:pt idx="4">
                  <c:v>أسعار المياه</c:v>
                </c:pt>
                <c:pt idx="5">
                  <c:v>الإجراءات الحكومية والبيروقراطية</c:v>
                </c:pt>
                <c:pt idx="6">
                  <c:v>الأمن والاستقرار</c:v>
                </c:pt>
                <c:pt idx="7">
                  <c:v>الحصول على تمويل</c:v>
                </c:pt>
                <c:pt idx="8">
                  <c:v>أسعار الوقود</c:v>
                </c:pt>
                <c:pt idx="9">
                  <c:v>الحصول على خط الهاتف والانترنت (الاتصالات)</c:v>
                </c:pt>
                <c:pt idx="10">
                  <c:v>إجراءات التفتيش الرسمي على المنشآت</c:v>
                </c:pt>
                <c:pt idx="11">
                  <c:v>استمرارية التزود بالوقود (دون انقطاعات)</c:v>
                </c:pt>
                <c:pt idx="12">
                  <c:v>استمرارية التزود بالمياه (دون انقطاعات)</c:v>
                </c:pt>
                <c:pt idx="13">
                  <c:v>أنظمة وقوانين العمل</c:v>
                </c:pt>
                <c:pt idx="14">
                  <c:v>الحصول على الموقع / استئجار المبنى</c:v>
                </c:pt>
              </c:strCache>
            </c:strRef>
          </c:cat>
          <c:val>
            <c:numRef>
              <c:f>'شكل 30'!$C$5:$C$19</c:f>
              <c:numCache>
                <c:formatCode>0%</c:formatCode>
                <c:ptCount val="15"/>
                <c:pt idx="0">
                  <c:v>0.49</c:v>
                </c:pt>
                <c:pt idx="1">
                  <c:v>0.55000000000000004</c:v>
                </c:pt>
                <c:pt idx="2">
                  <c:v>0.39</c:v>
                </c:pt>
                <c:pt idx="3">
                  <c:v>0.31</c:v>
                </c:pt>
                <c:pt idx="4">
                  <c:v>0.45</c:v>
                </c:pt>
                <c:pt idx="5">
                  <c:v>0.3</c:v>
                </c:pt>
                <c:pt idx="6">
                  <c:v>0.28999999999999998</c:v>
                </c:pt>
                <c:pt idx="7">
                  <c:v>0.26</c:v>
                </c:pt>
                <c:pt idx="8">
                  <c:v>0.53</c:v>
                </c:pt>
                <c:pt idx="9">
                  <c:v>0.22</c:v>
                </c:pt>
                <c:pt idx="10">
                  <c:v>0.21</c:v>
                </c:pt>
                <c:pt idx="11">
                  <c:v>0.2</c:v>
                </c:pt>
                <c:pt idx="12">
                  <c:v>0.15</c:v>
                </c:pt>
                <c:pt idx="13">
                  <c:v>0.17</c:v>
                </c:pt>
                <c:pt idx="14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9B-47D0-888B-6BAA1B56B563}"/>
            </c:ext>
          </c:extLst>
        </c:ser>
        <c:ser>
          <c:idx val="1"/>
          <c:order val="1"/>
          <c:tx>
            <c:strRef>
              <c:f>'شكل 30'!$D$4</c:f>
              <c:strCache>
                <c:ptCount val="1"/>
                <c:pt idx="0">
                  <c:v>لا يوجد معوقات</c:v>
                </c:pt>
              </c:strCache>
            </c:strRef>
          </c:tx>
          <c:spPr>
            <a:solidFill>
              <a:schemeClr val="tx2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dLbls>
            <c:numFmt formatCode="0%" sourceLinked="0"/>
            <c:spPr>
              <a:solidFill>
                <a:schemeClr val="tx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30'!$B$5:$B$19</c:f>
              <c:strCache>
                <c:ptCount val="15"/>
                <c:pt idx="0">
                  <c:v>توفر الأيدي العاملة المدربة</c:v>
                </c:pt>
                <c:pt idx="1">
                  <c:v>أسعار الكهرباء</c:v>
                </c:pt>
                <c:pt idx="2">
                  <c:v>الحصول على التراخيص التجارية والتصاريح</c:v>
                </c:pt>
                <c:pt idx="3">
                  <c:v>استمرارية التزود بالكهرباء (دون انقطاعات)</c:v>
                </c:pt>
                <c:pt idx="4">
                  <c:v>أسعار المياه</c:v>
                </c:pt>
                <c:pt idx="5">
                  <c:v>الإجراءات الحكومية والبيروقراطية</c:v>
                </c:pt>
                <c:pt idx="6">
                  <c:v>الأمن والاستقرار</c:v>
                </c:pt>
                <c:pt idx="7">
                  <c:v>الحصول على تمويل</c:v>
                </c:pt>
                <c:pt idx="8">
                  <c:v>أسعار الوقود</c:v>
                </c:pt>
                <c:pt idx="9">
                  <c:v>الحصول على خط الهاتف والانترنت (الاتصالات)</c:v>
                </c:pt>
                <c:pt idx="10">
                  <c:v>إجراءات التفتيش الرسمي على المنشآت</c:v>
                </c:pt>
                <c:pt idx="11">
                  <c:v>استمرارية التزود بالوقود (دون انقطاعات)</c:v>
                </c:pt>
                <c:pt idx="12">
                  <c:v>استمرارية التزود بالمياه (دون انقطاعات)</c:v>
                </c:pt>
                <c:pt idx="13">
                  <c:v>أنظمة وقوانين العمل</c:v>
                </c:pt>
                <c:pt idx="14">
                  <c:v>الحصول على الموقع / استئجار المبنى</c:v>
                </c:pt>
              </c:strCache>
            </c:strRef>
          </c:cat>
          <c:val>
            <c:numRef>
              <c:f>'شكل 30'!$D$5:$D$19</c:f>
              <c:numCache>
                <c:formatCode>0%</c:formatCode>
                <c:ptCount val="15"/>
                <c:pt idx="0">
                  <c:v>0.51</c:v>
                </c:pt>
                <c:pt idx="1">
                  <c:v>0.45</c:v>
                </c:pt>
                <c:pt idx="2">
                  <c:v>0.61</c:v>
                </c:pt>
                <c:pt idx="3">
                  <c:v>0.69</c:v>
                </c:pt>
                <c:pt idx="4">
                  <c:v>0.55000000000000004</c:v>
                </c:pt>
                <c:pt idx="5">
                  <c:v>0.7</c:v>
                </c:pt>
                <c:pt idx="6">
                  <c:v>0.71</c:v>
                </c:pt>
                <c:pt idx="7">
                  <c:v>0.74</c:v>
                </c:pt>
                <c:pt idx="8">
                  <c:v>0.47</c:v>
                </c:pt>
                <c:pt idx="9">
                  <c:v>0.78</c:v>
                </c:pt>
                <c:pt idx="10">
                  <c:v>0.79</c:v>
                </c:pt>
                <c:pt idx="11">
                  <c:v>0.8</c:v>
                </c:pt>
                <c:pt idx="12">
                  <c:v>0.85</c:v>
                </c:pt>
                <c:pt idx="13">
                  <c:v>0.83</c:v>
                </c:pt>
                <c:pt idx="14">
                  <c:v>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29B-47D0-888B-6BAA1B56B5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76979176"/>
        <c:axId val="276977608"/>
      </c:barChart>
      <c:catAx>
        <c:axId val="27697917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6977608"/>
        <c:crosses val="autoZero"/>
        <c:auto val="1"/>
        <c:lblAlgn val="ctr"/>
        <c:lblOffset val="100"/>
        <c:noMultiLvlLbl val="0"/>
      </c:catAx>
      <c:valAx>
        <c:axId val="276977608"/>
        <c:scaling>
          <c:orientation val="minMax"/>
          <c:max val="1"/>
        </c:scaling>
        <c:delete val="1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crossAx val="2769791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autoTitleDeleted val="1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explosion val="2"/>
            <c:spPr>
              <a:solidFill>
                <a:schemeClr val="accent1">
                  <a:shade val="6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1A6D-4D2C-A62F-5BF60732A3C8}"/>
              </c:ext>
            </c:extLst>
          </c:dPt>
          <c:dPt>
            <c:idx val="1"/>
            <c:bubble3D val="0"/>
            <c:explosion val="19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1A6D-4D2C-A62F-5BF60732A3C8}"/>
              </c:ext>
            </c:extLst>
          </c:dPt>
          <c:dPt>
            <c:idx val="2"/>
            <c:bubble3D val="0"/>
            <c:spPr>
              <a:solidFill>
                <a:schemeClr val="accent1">
                  <a:tint val="65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1A6D-4D2C-A62F-5BF60732A3C8}"/>
              </c:ext>
            </c:extLst>
          </c:dPt>
          <c:dLbls>
            <c:dLbl>
              <c:idx val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A6D-4D2C-A62F-5BF60732A3C8}"/>
                </c:ext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3-1A6D-4D2C-A62F-5BF60732A3C8}"/>
                </c:ext>
              </c:extLst>
            </c:dLbl>
            <c:dLbl>
              <c:idx val="2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000" b="1" i="0" u="none" strike="noStrike" kern="1200" spc="0" baseline="0">
                      <a:solidFill>
                        <a:sysClr val="windowText" lastClr="0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5-1A6D-4D2C-A62F-5BF60732A3C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spc="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شكل31!$C$6:$C$8</c:f>
              <c:strCache>
                <c:ptCount val="3"/>
                <c:pt idx="0">
                  <c:v>المنافسة المحلية </c:v>
                </c:pt>
                <c:pt idx="1">
                  <c:v>ضعف الطلب </c:v>
                </c:pt>
                <c:pt idx="2">
                  <c:v>مشاكل عماليه</c:v>
                </c:pt>
              </c:strCache>
            </c:strRef>
          </c:cat>
          <c:val>
            <c:numRef>
              <c:f>شكل31!$D$6:$D$8</c:f>
              <c:numCache>
                <c:formatCode>0.0%</c:formatCode>
                <c:ptCount val="3"/>
                <c:pt idx="0">
                  <c:v>0.52</c:v>
                </c:pt>
                <c:pt idx="1">
                  <c:v>0.3</c:v>
                </c:pt>
                <c:pt idx="2">
                  <c:v>0.18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A6D-4D2C-A62F-5BF60732A3C8}"/>
            </c:ext>
          </c:extLst>
        </c:ser>
        <c:dLbls>
          <c:dLblPos val="outEnd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474418437421349"/>
          <c:y val="0.14155031975796939"/>
          <c:w val="0.83995428231045588"/>
          <c:h val="0.80020387359836898"/>
        </c:manualLayout>
      </c:layout>
      <c:bar3DChart>
        <c:barDir val="bar"/>
        <c:grouping val="clustered"/>
        <c:varyColors val="0"/>
        <c:ser>
          <c:idx val="0"/>
          <c:order val="0"/>
          <c:spPr>
            <a:gradFill flip="none" rotWithShape="1">
              <a:gsLst>
                <a:gs pos="100000">
                  <a:schemeClr val="accent1">
                    <a:alpha val="0"/>
                  </a:schemeClr>
                </a:gs>
                <a:gs pos="50000">
                  <a:schemeClr val="accent1"/>
                </a:gs>
              </a:gsLst>
              <a:lin ang="10800000" scaled="1"/>
            </a:gra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8.5844748858447492E-2"/>
                  <c:y val="2.943571768595098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0DC-4F7F-A5D9-EB75FACAC63E}"/>
                </c:ext>
              </c:extLst>
            </c:dLbl>
            <c:dLbl>
              <c:idx val="1"/>
              <c:layout>
                <c:manualLayout>
                  <c:x val="-8.7671232876712468E-2"/>
                  <c:y val="-2.943108250483333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0DC-4F7F-A5D9-EB75FACAC63E}"/>
                </c:ext>
              </c:extLst>
            </c:dLbl>
            <c:dLbl>
              <c:idx val="2"/>
              <c:layout>
                <c:manualLayout>
                  <c:x val="-7.3059360730593603E-2"/>
                  <c:y val="-2.9433400095392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0DC-4F7F-A5D9-EB75FACAC63E}"/>
                </c:ext>
              </c:extLst>
            </c:dLbl>
            <c:dLbl>
              <c:idx val="3"/>
              <c:layout>
                <c:manualLayout>
                  <c:x val="-7.3059360730593575E-2"/>
                  <c:y val="-2.943340009539202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0DC-4F7F-A5D9-EB75FACAC63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b" anchorCtr="0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'شكل 4'!$C$4:$F$4</c:f>
              <c:strCache>
                <c:ptCount val="4"/>
                <c:pt idx="0">
                  <c:v>أقل من6 مشتغلين</c:v>
                </c:pt>
                <c:pt idx="1">
                  <c:v>6 - 49 مشتغل</c:v>
                </c:pt>
                <c:pt idx="2">
                  <c:v>50 - 249 مشتغل</c:v>
                </c:pt>
                <c:pt idx="3">
                  <c:v>250 مشتغل فأكثر</c:v>
                </c:pt>
              </c:strCache>
            </c:strRef>
          </c:cat>
          <c:val>
            <c:numRef>
              <c:f>'شكل 4'!$C$5:$F$5</c:f>
              <c:numCache>
                <c:formatCode>#,##0</c:formatCode>
                <c:ptCount val="4"/>
                <c:pt idx="0">
                  <c:v>179185.1</c:v>
                </c:pt>
                <c:pt idx="1">
                  <c:v>206512</c:v>
                </c:pt>
                <c:pt idx="2">
                  <c:v>78346</c:v>
                </c:pt>
                <c:pt idx="3">
                  <c:v>71898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49-4F84-BE73-FD8E1FD358C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gapDepth val="0"/>
        <c:shape val="box"/>
        <c:axId val="198320520"/>
        <c:axId val="273613384"/>
        <c:axId val="0"/>
      </c:bar3DChart>
      <c:catAx>
        <c:axId val="1983205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3613384"/>
        <c:crosses val="autoZero"/>
        <c:auto val="1"/>
        <c:lblAlgn val="ctr"/>
        <c:lblOffset val="100"/>
        <c:noMultiLvlLbl val="0"/>
      </c:catAx>
      <c:valAx>
        <c:axId val="27361338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198320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cap="all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60184442400782"/>
          <c:y val="0.13780305072268451"/>
          <c:w val="0.83260620823671161"/>
          <c:h val="0.76218352061010586"/>
        </c:manualLayout>
      </c:layout>
      <c:pie3DChart>
        <c:varyColors val="1"/>
        <c:ser>
          <c:idx val="0"/>
          <c:order val="0"/>
          <c:tx>
            <c:strRef>
              <c:f>'شكل 5 '!$K$17</c:f>
              <c:strCache>
                <c:ptCount val="1"/>
              </c:strCache>
            </c:strRef>
          </c:tx>
          <c:explosion val="7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6-F911-4FD8-BA55-D9963E8844E8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7-F911-4FD8-BA55-D9963E8844E8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8-F911-4FD8-BA55-D9963E8844E8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2-F911-4FD8-BA55-D9963E8844E8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9-F911-4FD8-BA55-D9963E8844E8}"/>
              </c:ext>
            </c:extLst>
          </c:dPt>
          <c:dPt>
            <c:idx val="5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1-F911-4FD8-BA55-D9963E8844E8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A-F911-4FD8-BA55-D9963E8844E8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B-F911-4FD8-BA55-D9963E8844E8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5-F911-4FD8-BA55-D9963E8844E8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4-F911-4FD8-BA55-D9963E8844E8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88900" sx="102000" sy="102000" algn="ctr" rotWithShape="0">
                  <a:prstClr val="black">
                    <a:alpha val="10000"/>
                  </a:prstClr>
                </a:outerShdw>
              </a:effectLst>
              <a:scene3d>
                <a:camera prst="orthographicFront"/>
                <a:lightRig rig="threePt" dir="t"/>
              </a:scene3d>
              <a:sp3d>
                <a:bevelT w="127000" h="127000"/>
                <a:bevelB w="127000" h="127000"/>
              </a:sp3d>
            </c:spPr>
            <c:extLst>
              <c:ext xmlns:c16="http://schemas.microsoft.com/office/drawing/2014/chart" uri="{C3380CC4-5D6E-409C-BE32-E72D297353CC}">
                <c16:uniqueId val="{00000003-F911-4FD8-BA55-D9963E8844E8}"/>
              </c:ext>
            </c:extLst>
          </c:dPt>
          <c:dLbls>
            <c:dLbl>
              <c:idx val="0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D6B1D6C8-B846-4004-AD6B-5E07863FEBC5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5F5BD272-A1F7-4F20-A6D2-B80BCFAA7107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F911-4FD8-BA55-D9963E8844E8}"/>
                </c:ext>
              </c:extLst>
            </c:dLbl>
            <c:dLbl>
              <c:idx val="1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209E4CBE-4144-440B-8615-7D3EBD9CDB45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21A49729-9386-45D4-83C6-7A23D6A362FC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F911-4FD8-BA55-D9963E8844E8}"/>
                </c:ext>
              </c:extLst>
            </c:dLbl>
            <c:dLbl>
              <c:idx val="2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ADAF418-AA0B-4F48-B052-B4034CF2D17E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672F0893-4D45-4B5A-B772-100B1F67CD45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F911-4FD8-BA55-D9963E8844E8}"/>
                </c:ext>
              </c:extLst>
            </c:dLbl>
            <c:dLbl>
              <c:idx val="3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5811365D-1F1A-4F86-9945-B5628510B5F6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F22236A8-FFBA-4AF7-A8B6-1BADAE0DA942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F911-4FD8-BA55-D9963E8844E8}"/>
                </c:ext>
              </c:extLst>
            </c:dLbl>
            <c:dLbl>
              <c:idx val="4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7F3C584-BE04-4D43-8F85-B15D1921D590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2BC3C699-0027-415E-98AE-ACF8A60612DD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F911-4FD8-BA55-D9963E8844E8}"/>
                </c:ext>
              </c:extLst>
            </c:dLbl>
            <c:dLbl>
              <c:idx val="5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DB74C32-27E0-4236-A9B8-D3AA8F6E4835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5E22B69B-8230-4570-AF93-8EDC84FB47B6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F911-4FD8-BA55-D9963E8844E8}"/>
                </c:ext>
              </c:extLst>
            </c:dLbl>
            <c:dLbl>
              <c:idx val="6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582ED90-F1B2-419C-AB02-9DDFD995A723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F20D8AB0-E69E-464E-80D1-0A5809FB8AAA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F911-4FD8-BA55-D9963E8844E8}"/>
                </c:ext>
              </c:extLst>
            </c:dLbl>
            <c:dLbl>
              <c:idx val="7"/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B85E30B1-AED3-42FE-838F-488B78C16872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CDE826AF-85E3-42C8-BEE7-ACEE3A9559D7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outEnd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F911-4FD8-BA55-D9963E8844E8}"/>
                </c:ext>
              </c:extLst>
            </c:dLbl>
            <c:dLbl>
              <c:idx val="8"/>
              <c:layout>
                <c:manualLayout>
                  <c:x val="-1.5415972555927282E-2"/>
                  <c:y val="-4.9077431240876473E-3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C96DC6EE-27E8-46DA-B3F4-8DDE5F537D61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8F843F0C-639E-4ED5-ACC6-67E11EAD21A8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F911-4FD8-BA55-D9963E8844E8}"/>
                </c:ext>
              </c:extLst>
            </c:dLbl>
            <c:dLbl>
              <c:idx val="9"/>
              <c:layout>
                <c:manualLayout>
                  <c:x val="7.3225869640654515E-2"/>
                  <c:y val="-5.3985174364964132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1E3EC40B-CC72-482E-88F7-E9B2B7D77C62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2C7A8B5C-8EA2-4976-8F88-33583FECB3D3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F911-4FD8-BA55-D9963E8844E8}"/>
                </c:ext>
              </c:extLst>
            </c:dLbl>
            <c:dLbl>
              <c:idx val="10"/>
              <c:layout>
                <c:manualLayout>
                  <c:x val="0.14067074957283646"/>
                  <c:y val="-4.171581655474501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0">
                    <a:spAutoFit/>
                  </a:bodyPr>
                  <a:lstStyle/>
                  <a:p>
                    <a:pPr>
                      <a:defRPr sz="900" b="1" i="0" u="none" strike="noStrike" kern="1200" spc="0" baseline="0">
                        <a:solidFill>
                          <a:schemeClr val="bg2">
                            <a:lumMod val="50000"/>
                          </a:schemeClr>
                        </a:solidFill>
                        <a:latin typeface="+mn-lt"/>
                        <a:ea typeface="+mn-ea"/>
                        <a:cs typeface="+mn-cs"/>
                      </a:defRPr>
                    </a:pPr>
                    <a:fld id="{F3176D84-912B-459A-B360-C9E229A3F9F0}" type="CELLRANG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[نطاق الخلايا]</a:t>
                    </a:fld>
                    <a:endParaRPr lang="ar-SA" baseline="0"/>
                  </a:p>
                  <a:p>
                    <a:pPr>
                      <a:defRPr sz="900">
                        <a:solidFill>
                          <a:schemeClr val="bg2">
                            <a:lumMod val="50000"/>
                          </a:schemeClr>
                        </a:solidFill>
                      </a:defRPr>
                    </a:pPr>
                    <a:fld id="{C01678F0-C7F1-40E3-85CC-25796B5A47E6}" type="CATEGORYNAME">
                      <a:rPr lang="ar-SA"/>
                      <a:pPr>
                        <a:defRPr sz="900">
                          <a:solidFill>
                            <a:schemeClr val="bg2">
                              <a:lumMod val="50000"/>
                            </a:schemeClr>
                          </a:solidFill>
                        </a:defRPr>
                      </a:pPr>
                      <a:t>[اسم الفئة]</a:t>
                    </a:fld>
                    <a:endParaRPr lang="ar-SA"/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>
                    <a:defRPr sz="900" b="1" i="0" u="none" strike="noStrike" kern="1200" spc="0" baseline="0">
                      <a:solidFill>
                        <a:schemeClr val="bg2">
                          <a:lumMod val="50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F911-4FD8-BA55-D9963E8844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>
                  <a:defRPr sz="900" b="1" i="0" u="none" strike="noStrike" kern="1200" spc="0" baseline="0">
                    <a:solidFill>
                      <a:schemeClr val="bg2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dLblPos val="outEnd"/>
            <c:showLegendKey val="0"/>
            <c:showVal val="0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showDataLabelsRange val="1"/>
              </c:ext>
            </c:extLst>
          </c:dLbls>
          <c:cat>
            <c:strRef>
              <c:f>'شكل 5 '!$B$5:$B$15</c:f>
              <c:strCache>
                <c:ptCount val="11"/>
                <c:pt idx="0">
                  <c:v>الإقامة للزوّار</c:v>
                </c:pt>
                <c:pt idx="1">
                  <c:v>نشاط تقديم الطعام والشراب</c:v>
                </c:pt>
                <c:pt idx="2">
                  <c:v>نقل الركاب بالسكك الحديدية</c:v>
                </c:pt>
                <c:pt idx="3">
                  <c:v>النقل البري للركاب</c:v>
                </c:pt>
                <c:pt idx="4">
                  <c:v>النقل المائي للركاب</c:v>
                </c:pt>
                <c:pt idx="5">
                  <c:v>النقل الجوي للركاب</c:v>
                </c:pt>
                <c:pt idx="6">
                  <c:v>استئجار وسائل النقل</c:v>
                </c:pt>
                <c:pt idx="7">
                  <c:v>وكالات السفر وخدمات الحجز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5 '!$G$5:$G$15</c:f>
              <c:numCache>
                <c:formatCode>0.00%</c:formatCode>
                <c:ptCount val="11"/>
                <c:pt idx="0">
                  <c:v>5.4774675799262269E-2</c:v>
                </c:pt>
                <c:pt idx="1">
                  <c:v>6.8182865617135921E-2</c:v>
                </c:pt>
                <c:pt idx="2">
                  <c:v>2.392053902938215E-3</c:v>
                </c:pt>
                <c:pt idx="3">
                  <c:v>2.4308641378688815E-2</c:v>
                </c:pt>
                <c:pt idx="4">
                  <c:v>9.5159710647308078E-5</c:v>
                </c:pt>
                <c:pt idx="5">
                  <c:v>2.9805514076080376E-2</c:v>
                </c:pt>
                <c:pt idx="6">
                  <c:v>1.1243772869817224E-2</c:v>
                </c:pt>
                <c:pt idx="7">
                  <c:v>1.8117662556575716E-2</c:v>
                </c:pt>
                <c:pt idx="8">
                  <c:v>1.2687961419641078E-3</c:v>
                </c:pt>
                <c:pt idx="9">
                  <c:v>1.0127978615560553E-2</c:v>
                </c:pt>
                <c:pt idx="10">
                  <c:v>2.4594120510630737E-3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'شكل 5 '!$G$5:$G$15</c15:f>
                <c15:dlblRangeCache>
                  <c:ptCount val="11"/>
                  <c:pt idx="0">
                    <c:v>5.48%</c:v>
                  </c:pt>
                  <c:pt idx="1">
                    <c:v>6.82%</c:v>
                  </c:pt>
                  <c:pt idx="2">
                    <c:v>0.24%</c:v>
                  </c:pt>
                  <c:pt idx="3">
                    <c:v>2.43%</c:v>
                  </c:pt>
                  <c:pt idx="4">
                    <c:v>0.01%</c:v>
                  </c:pt>
                  <c:pt idx="5">
                    <c:v>2.98%</c:v>
                  </c:pt>
                  <c:pt idx="6">
                    <c:v>1.12%</c:v>
                  </c:pt>
                  <c:pt idx="7">
                    <c:v>1.81%</c:v>
                  </c:pt>
                  <c:pt idx="8">
                    <c:v>0.13%</c:v>
                  </c:pt>
                  <c:pt idx="9">
                    <c:v>1.01%</c:v>
                  </c:pt>
                  <c:pt idx="10">
                    <c:v>0.25%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F911-4FD8-BA55-D9963E8844E8}"/>
            </c:ext>
          </c:extLst>
        </c:ser>
        <c:dLbls>
          <c:dLblPos val="outEnd"/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7.4945665423138103E-2"/>
          <c:y val="5.934839833335849E-2"/>
          <c:w val="0.82339103363470145"/>
          <c:h val="0.73197251680871622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'شكل 6'!$B$4:$C$4</c:f>
              <c:strCache>
                <c:ptCount val="2"/>
                <c:pt idx="0">
                  <c:v>ذكور
</c:v>
                </c:pt>
                <c:pt idx="1">
                  <c:v>إناث
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('شكل 6'!$B$4:$C$4,'شكل 6'!$B$7:$C$7)</c:f>
              <c:strCache>
                <c:ptCount val="2"/>
                <c:pt idx="0">
                  <c:v>ذكور
</c:v>
                </c:pt>
                <c:pt idx="1">
                  <c:v>إناث
</c:v>
                </c:pt>
              </c:strCache>
            </c:strRef>
          </c:cat>
          <c:val>
            <c:numRef>
              <c:f>'شكل 6'!$B$6:$C$6</c:f>
              <c:numCache>
                <c:formatCode>0%</c:formatCode>
                <c:ptCount val="2"/>
                <c:pt idx="0">
                  <c:v>0.96</c:v>
                </c:pt>
                <c:pt idx="1">
                  <c:v>0.04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0D-40D1-8981-8F7AA48C76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73620048"/>
        <c:axId val="273616128"/>
      </c:barChart>
      <c:catAx>
        <c:axId val="273620048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3616128"/>
        <c:crosses val="autoZero"/>
        <c:auto val="1"/>
        <c:lblAlgn val="ctr"/>
        <c:lblOffset val="100"/>
        <c:noMultiLvlLbl val="0"/>
      </c:catAx>
      <c:valAx>
        <c:axId val="273616128"/>
        <c:scaling>
          <c:orientation val="maxMin"/>
        </c:scaling>
        <c:delete val="1"/>
        <c:axPos val="b"/>
        <c:numFmt formatCode="0%" sourceLinked="1"/>
        <c:majorTickMark val="none"/>
        <c:minorTickMark val="none"/>
        <c:tickLblPos val="nextTo"/>
        <c:crossAx val="27362004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view3D>
      <c:rotX val="90"/>
      <c:rotY val="7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7.6943178155362155E-2"/>
          <c:w val="0.87280794339330003"/>
          <c:h val="0.7520463231569738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'شكل 7'!$E$4</c:f>
              <c:strCache>
                <c:ptCount val="1"/>
                <c:pt idx="0">
                  <c:v>نسبة الذكور 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7'!$A$5:$A$15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7'!$E$5:$E$15</c:f>
              <c:numCache>
                <c:formatCode>0.0%</c:formatCode>
                <c:ptCount val="11"/>
                <c:pt idx="0">
                  <c:v>0.99259723200849015</c:v>
                </c:pt>
                <c:pt idx="1">
                  <c:v>0.98361261662711452</c:v>
                </c:pt>
                <c:pt idx="2">
                  <c:v>0.97237915881983683</c:v>
                </c:pt>
                <c:pt idx="3">
                  <c:v>0.99481571277501224</c:v>
                </c:pt>
                <c:pt idx="4">
                  <c:v>1</c:v>
                </c:pt>
                <c:pt idx="5">
                  <c:v>0.71230100235849059</c:v>
                </c:pt>
                <c:pt idx="6">
                  <c:v>0.98721502186133669</c:v>
                </c:pt>
                <c:pt idx="7">
                  <c:v>0.91189339697692917</c:v>
                </c:pt>
                <c:pt idx="8">
                  <c:v>0.95529197080291972</c:v>
                </c:pt>
                <c:pt idx="9">
                  <c:v>0.71988277032238157</c:v>
                </c:pt>
                <c:pt idx="10">
                  <c:v>0.96438356164383565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47-453C-A6C0-3DDB887B314E}"/>
            </c:ext>
          </c:extLst>
        </c:ser>
        <c:ser>
          <c:idx val="1"/>
          <c:order val="1"/>
          <c:tx>
            <c:strRef>
              <c:f>'شكل 7'!$F$4</c:f>
              <c:strCache>
                <c:ptCount val="1"/>
                <c:pt idx="0">
                  <c:v>نسبة الاناث</c:v>
                </c:pt>
              </c:strCache>
            </c:strRef>
          </c:tx>
          <c:spPr>
            <a:solidFill>
              <a:srgbClr val="ED7D31">
                <a:lumMod val="40000"/>
                <a:lumOff val="60000"/>
              </a:srgb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'شكل 7'!$A$5:$A$15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7'!$F$5:$F$15</c:f>
              <c:numCache>
                <c:formatCode>0.0%</c:formatCode>
                <c:ptCount val="11"/>
                <c:pt idx="0">
                  <c:v>7.4027679915098692E-3</c:v>
                </c:pt>
                <c:pt idx="1">
                  <c:v>1.6387383372885513E-2</c:v>
                </c:pt>
                <c:pt idx="2">
                  <c:v>2.7620841180163214E-2</c:v>
                </c:pt>
                <c:pt idx="3">
                  <c:v>5.1842872249877481E-3</c:v>
                </c:pt>
                <c:pt idx="4">
                  <c:v>0</c:v>
                </c:pt>
                <c:pt idx="5">
                  <c:v>0.28769899764150941</c:v>
                </c:pt>
                <c:pt idx="6">
                  <c:v>1.2784978138663337E-2</c:v>
                </c:pt>
                <c:pt idx="7">
                  <c:v>8.8106603023070801E-2</c:v>
                </c:pt>
                <c:pt idx="8">
                  <c:v>4.4708029197080293E-2</c:v>
                </c:pt>
                <c:pt idx="9">
                  <c:v>0.28011722967761837</c:v>
                </c:pt>
                <c:pt idx="10">
                  <c:v>3.5616438356164383E-2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47-453C-A6C0-3DDB887B314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73619656"/>
        <c:axId val="273612992"/>
        <c:axId val="0"/>
      </c:bar3DChart>
      <c:catAx>
        <c:axId val="27361965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ar-SA"/>
          </a:p>
        </c:txPr>
        <c:crossAx val="273612992"/>
        <c:crosses val="autoZero"/>
        <c:auto val="1"/>
        <c:lblAlgn val="ctr"/>
        <c:lblOffset val="100"/>
        <c:noMultiLvlLbl val="0"/>
      </c:catAx>
      <c:valAx>
        <c:axId val="273612992"/>
        <c:scaling>
          <c:orientation val="minMax"/>
        </c:scaling>
        <c:delete val="1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crossAx val="2736196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3922355984531927E-2"/>
          <c:y val="0.12138989870902051"/>
          <c:w val="0.76192408232050313"/>
          <c:h val="0.68505784258801106"/>
        </c:manualLayout>
      </c:layout>
      <c:pie3DChart>
        <c:varyColors val="1"/>
        <c:ser>
          <c:idx val="0"/>
          <c:order val="0"/>
          <c:explosion val="8"/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317B-4D8A-8842-42325BE190C5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8C0D-4A30-AFB8-288454616863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9-8C0D-4A30-AFB8-288454616863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A-8C0D-4A30-AFB8-288454616863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B-8C0D-4A30-AFB8-288454616863}"/>
              </c:ext>
            </c:extLst>
          </c:dPt>
          <c:dPt>
            <c:idx val="5"/>
            <c:bubble3D val="0"/>
            <c:explosion val="15"/>
            <c:spPr>
              <a:solidFill>
                <a:schemeClr val="accent5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C0D-4A30-AFB8-288454616863}"/>
              </c:ext>
            </c:extLst>
          </c:dPt>
          <c:dPt>
            <c:idx val="6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8C0D-4A30-AFB8-288454616863}"/>
              </c:ext>
            </c:extLst>
          </c:dPt>
          <c:dPt>
            <c:idx val="7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6-8C0D-4A30-AFB8-288454616863}"/>
              </c:ext>
            </c:extLst>
          </c:dPt>
          <c:dPt>
            <c:idx val="8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7-8C0D-4A30-AFB8-288454616863}"/>
              </c:ext>
            </c:extLst>
          </c:dPt>
          <c:dPt>
            <c:idx val="9"/>
            <c:bubble3D val="0"/>
            <c:spPr>
              <a:solidFill>
                <a:schemeClr val="accent1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C0D-4A30-AFB8-288454616863}"/>
              </c:ext>
            </c:extLst>
          </c:dPt>
          <c:dPt>
            <c:idx val="10"/>
            <c:bubble3D val="0"/>
            <c:spPr>
              <a:solidFill>
                <a:schemeClr val="accent3">
                  <a:lumMod val="8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18-8C0D-4A30-AFB8-288454616863}"/>
              </c:ext>
            </c:extLst>
          </c:dPt>
          <c:dLbls>
            <c:dLbl>
              <c:idx val="0"/>
              <c:layout>
                <c:manualLayout>
                  <c:x val="4.3351120427844989E-2"/>
                  <c:y val="-1.3516641245097999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7B-4D8A-8842-42325BE190C5}"/>
                </c:ext>
              </c:extLst>
            </c:dLbl>
            <c:dLbl>
              <c:idx val="2"/>
              <c:layout>
                <c:manualLayout>
                  <c:x val="6.4970097394784002E-2"/>
                  <c:y val="-0.11514886952396924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900" b="1" i="0" u="none" strike="noStrike" kern="1200" baseline="0">
                      <a:solidFill>
                        <a:schemeClr val="tx1">
                          <a:lumMod val="75000"/>
                          <a:lumOff val="2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ar-SA"/>
                </a:p>
              </c:txPr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7.3190943763478691E-2"/>
                      <c:h val="0.12643236567801983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9-8C0D-4A30-AFB8-288454616863}"/>
                </c:ext>
              </c:extLst>
            </c:dLbl>
            <c:dLbl>
              <c:idx val="3"/>
              <c:layout>
                <c:manualLayout>
                  <c:x val="-5.381209323540155E-4"/>
                  <c:y val="3.8060995407760596E-2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8C0D-4A30-AFB8-288454616863}"/>
                </c:ext>
              </c:extLst>
            </c:dLbl>
            <c:dLbl>
              <c:idx val="4"/>
              <c:layout>
                <c:manualLayout>
                  <c:x val="-8.8310968531494036E-3"/>
                  <c:y val="0.14020274552941608"/>
                </c:manualLayout>
              </c:layout>
              <c:showLegendKey val="0"/>
              <c:showVal val="0"/>
              <c:showCatName val="1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8C0D-4A30-AFB8-28845461686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8'!$B$4:$B$14</c:f>
              <c:strCache>
                <c:ptCount val="11"/>
                <c:pt idx="0">
                  <c:v> الإقامة للزوّار</c:v>
                </c:pt>
                <c:pt idx="1">
                  <c:v>نشاط تقديم الطعام والشراب</c:v>
                </c:pt>
                <c:pt idx="2">
                  <c:v> نقل الركاب بالسكك الحديدية</c:v>
                </c:pt>
                <c:pt idx="3">
                  <c:v> النقل البري للركاب</c:v>
                </c:pt>
                <c:pt idx="4">
                  <c:v> النقل المائي للركاب</c:v>
                </c:pt>
                <c:pt idx="5">
                  <c:v> النقل الجوي للركاب</c:v>
                </c:pt>
                <c:pt idx="6">
                  <c:v> استئجار وسائل النقل</c:v>
                </c:pt>
                <c:pt idx="7">
                  <c:v>  وكالات السفر </c:v>
                </c:pt>
                <c:pt idx="8">
                  <c:v>الأنشطة الثقافية</c:v>
                </c:pt>
                <c:pt idx="9">
                  <c:v>الأنشطة الرياضية والترفيهية</c:v>
                </c:pt>
                <c:pt idx="10">
                  <c:v>الأنشطةالأخرى المميزة للسياحة</c:v>
                </c:pt>
              </c:strCache>
            </c:strRef>
          </c:cat>
          <c:val>
            <c:numRef>
              <c:f>'شكل 8'!$C$4:$C$14</c:f>
              <c:numCache>
                <c:formatCode>#,##0</c:formatCode>
                <c:ptCount val="11"/>
                <c:pt idx="0">
                  <c:v>851</c:v>
                </c:pt>
                <c:pt idx="1">
                  <c:v>4744</c:v>
                </c:pt>
                <c:pt idx="2">
                  <c:v>44</c:v>
                </c:pt>
                <c:pt idx="3">
                  <c:v>201</c:v>
                </c:pt>
                <c:pt idx="4">
                  <c:v>0</c:v>
                </c:pt>
                <c:pt idx="5">
                  <c:v>7807</c:v>
                </c:pt>
                <c:pt idx="6">
                  <c:v>262</c:v>
                </c:pt>
                <c:pt idx="7">
                  <c:v>2215</c:v>
                </c:pt>
                <c:pt idx="8">
                  <c:v>98</c:v>
                </c:pt>
                <c:pt idx="9">
                  <c:v>3632</c:v>
                </c:pt>
                <c:pt idx="10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C0D-4A30-AFB8-288454616863}"/>
            </c:ext>
          </c:extLst>
        </c:ser>
        <c:dLbls>
          <c:showLegendKey val="0"/>
          <c:showVal val="0"/>
          <c:showCatName val="1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title>
    <c:autoTitleDeleted val="0"/>
    <c:view3D>
      <c:rotX val="30"/>
      <c:rotY val="3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694138232720914"/>
          <c:y val="4.5368990715758055E-2"/>
          <c:w val="0.68940463692038501"/>
          <c:h val="0.73728858500220384"/>
        </c:manualLayout>
      </c:layout>
      <c:pie3DChart>
        <c:varyColors val="1"/>
        <c:ser>
          <c:idx val="0"/>
          <c:order val="0"/>
          <c:tx>
            <c:strRef>
              <c:f>'شكل 9و10'!$T$8</c:f>
              <c:strCache>
                <c:ptCount val="1"/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6749-44D9-804E-BB53163F49A9}"/>
              </c:ext>
            </c:extLst>
          </c:dPt>
          <c:dPt>
            <c:idx val="1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4-A99E-4AB9-B76D-3FCA7AC10A3E}"/>
              </c:ext>
            </c:extLst>
          </c:dPt>
          <c:dPt>
            <c:idx val="2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6749-44D9-804E-BB53163F49A9}"/>
              </c:ext>
            </c:extLst>
          </c:dPt>
          <c:dPt>
            <c:idx val="3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6749-44D9-804E-BB53163F49A9}"/>
              </c:ext>
            </c:extLst>
          </c:dPt>
          <c:dPt>
            <c:idx val="4"/>
            <c:bubble3D val="0"/>
            <c:spPr>
              <a:solidFill>
                <a:schemeClr val="accent3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6749-44D9-804E-BB53163F49A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ar-SA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'شكل 9و10'!$C$13:$G$13</c:f>
              <c:strCache>
                <c:ptCount val="5"/>
                <c:pt idx="0">
                  <c:v>مدراء</c:v>
                </c:pt>
                <c:pt idx="1">
                  <c:v>اخصائيون</c:v>
                </c:pt>
                <c:pt idx="2">
                  <c:v>فنيون</c:v>
                </c:pt>
                <c:pt idx="3">
                  <c:v>مهنيون</c:v>
                </c:pt>
                <c:pt idx="4">
                  <c:v>عمال </c:v>
                </c:pt>
              </c:strCache>
            </c:strRef>
          </c:cat>
          <c:val>
            <c:numRef>
              <c:f>'شكل 9و10'!$C$14:$G$14</c:f>
              <c:numCache>
                <c:formatCode>0.0%</c:formatCode>
                <c:ptCount val="5"/>
                <c:pt idx="0">
                  <c:v>0.10909036629031928</c:v>
                </c:pt>
                <c:pt idx="1">
                  <c:v>0.13077558910402451</c:v>
                </c:pt>
                <c:pt idx="2">
                  <c:v>0.15638101955252537</c:v>
                </c:pt>
                <c:pt idx="3">
                  <c:v>0.29968037526518776</c:v>
                </c:pt>
                <c:pt idx="4">
                  <c:v>0.30407264978794307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99E-4AB9-B76D-3FCA7AC10A3E}"/>
            </c:ext>
          </c:extLst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9.9398512685914264E-2"/>
          <c:y val="0.68595110018057415"/>
          <c:w val="0.84226815398075239"/>
          <c:h val="0.2643052826278541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ar-SA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ar-S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4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1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18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56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pattFill prst="dkDnDiag">
        <a:fgClr>
          <a:schemeClr val="lt1"/>
        </a:fgClr>
        <a:bgClr>
          <a:schemeClr val="dk1">
            <a:lumMod val="10000"/>
            <a:lumOff val="90000"/>
          </a:schemeClr>
        </a:bgClr>
      </a:patt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75000"/>
        </a:schemeClr>
      </a:solidFill>
      <a:ln w="9525"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>
        <a:gsLst>
          <a:gs pos="100000">
            <a:schemeClr val="phClr">
              <a:lumMod val="60000"/>
              <a:lumOff val="40000"/>
            </a:schemeClr>
          </a:gs>
          <a:gs pos="0">
            <a:schemeClr val="phClr"/>
          </a:gs>
        </a:gsLst>
        <a:lin ang="5400000" scaled="0"/>
      </a:gradFill>
      <a:ln w="508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>
          <a:alpha val="50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65">
  <cs:axisTitle>
    <cs:lnRef idx="0"/>
    <cs:fillRef idx="0"/>
    <cs:effectRef idx="0"/>
    <cs:fontRef idx="minor">
      <a:schemeClr val="tx1">
        <a:lumMod val="50000"/>
        <a:lumOff val="50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>
  <cs:dataPoint3D>
    <cs:lnRef idx="0"/>
    <cs:fillRef idx="2">
      <cs:styleClr val="auto"/>
    </cs:fillRef>
    <cs:effectRef idx="1"/>
    <cs:fontRef idx="minor">
      <a:schemeClr val="dk1"/>
    </cs:fontRef>
    <cs:spPr/>
  </cs:dataPoint3D>
  <cs:dataPointLine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158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2">
      <cs:styleClr val="auto"/>
    </cs:fillRef>
    <cs:effectRef idx="1"/>
    <cs:fontRef idx="minor">
      <a:schemeClr val="dk1"/>
    </cs:fontRef>
    <cs:spPr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4"/>
  <cs:dataPointWirefram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50000"/>
        <a:lumOff val="50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50000"/>
        <a:lumOff val="50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400" kern="1200" cap="none" spc="20" baseline="0"/>
  </cs:title>
  <cs:trendline>
    <cs:lnRef idx="0">
      <cs:styleClr val="auto"/>
    </cs:lnRef>
    <cs:fillRef idx="2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50000"/>
        <a:lumOff val="50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05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solidFill>
        <a:schemeClr val="dk1">
          <a:lumMod val="65000"/>
          <a:lumOff val="35000"/>
          <a:alpha val="75000"/>
        </a:schemeClr>
      </a:solidFill>
    </cs:spPr>
    <cs:defRPr sz="9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  <a:ln w="9525" cap="flat" cmpd="sng" algn="ctr">
        <a:solidFill>
          <a:schemeClr val="lt1">
            <a:alpha val="50000"/>
          </a:schemeClr>
        </a:solidFill>
        <a:round/>
      </a:ln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98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800" kern="1200" cap="all" spc="1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defRPr sz="900" b="0" i="0" u="none" strike="noStrike" kern="1200" baseline="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phClr"/>
        </a:solidFill>
        <a:round/>
      </a:ln>
    </cs:spPr>
  </cs:dataPointMarker>
  <cs:dataPointMarkerLayout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15000"/>
            <a:lumOff val="8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spc="12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8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21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587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 cap="none" spc="2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>
            <a:alpha val="70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70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 baseline="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1600" b="0" i="0" kern="1200" cap="none" spc="5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587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 spc="20" baseline="0"/>
  </cs:valueAxis>
  <cs:wall>
    <cs:lnRef idx="0"/>
    <cs:fillRef idx="0"/>
    <cs:effectRef idx="0"/>
    <cs:fontRef idx="minor">
      <a:schemeClr val="dk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4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/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bg1"/>
    </cs:fontRef>
    <cs:spPr>
      <a:solidFill>
        <a:schemeClr val="tx1">
          <a:lumMod val="50000"/>
          <a:lumOff val="50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10800000" scaled="1"/>
      </a:gradFill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gradFill flip="none" rotWithShape="1">
        <a:gsLst>
          <a:gs pos="100000">
            <a:schemeClr val="phClr">
              <a:alpha val="0"/>
            </a:schemeClr>
          </a:gs>
          <a:gs pos="50000">
            <a:schemeClr val="phClr"/>
          </a:gs>
        </a:gsLst>
        <a:lin ang="10800000" scaled="1"/>
      </a:gradFill>
      <a:sp3d/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gradFill flip="none" rotWithShape="1">
        <a:gsLst>
          <a:gs pos="0">
            <a:schemeClr val="phClr"/>
          </a:gs>
          <a:gs pos="75000">
            <a:schemeClr val="phClr">
              <a:lumMod val="60000"/>
              <a:lumOff val="40000"/>
            </a:schemeClr>
          </a:gs>
          <a:gs pos="51000">
            <a:schemeClr val="phClr">
              <a:alpha val="75000"/>
            </a:schemeClr>
          </a:gs>
          <a:gs pos="100000">
            <a:schemeClr val="phClr">
              <a:lumMod val="20000"/>
              <a:lumOff val="80000"/>
              <a:alpha val="15000"/>
            </a:schemeClr>
          </a:gs>
        </a:gsLst>
        <a:lin ang="5400000" scaled="0"/>
      </a:gradFill>
      <a:ln w="9525" cap="flat" cmpd="sng" algn="ctr">
        <a:solidFill>
          <a:schemeClr val="phClr">
            <a:shade val="95000"/>
          </a:schemeClr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  <a:headEnd type="none" w="sm" len="sm"/>
        <a:tailEnd type="none" w="sm" len="sm"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800" b="1" kern="1200" cap="all" spc="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9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cs:styleClr val="auto"/>
    </cs:fontRef>
    <cs:defRPr sz="1000" b="1" i="0" u="none" strike="noStrike" kern="1200" spc="0" baseline="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1000" b="1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635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88900" sx="102000" sy="102000" algn="ctr" rotWithShape="0">
          <a:prstClr val="black">
            <a:alpha val="10000"/>
          </a:prstClr>
        </a:outerShdw>
      </a:effectLst>
      <a:scene3d>
        <a:camera prst="orthographicFront"/>
        <a:lightRig rig="threePt" dir="t"/>
      </a:scene3d>
      <a:sp3d>
        <a:bevelT w="127000" h="127000"/>
        <a:bevelB w="127000" h="127000"/>
      </a:sp3d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cap="all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7619</xdr:rowOff>
    </xdr:from>
    <xdr:to>
      <xdr:col>1</xdr:col>
      <xdr:colOff>2105025</xdr:colOff>
      <xdr:row>3</xdr:row>
      <xdr:rowOff>66674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31871075" y="7619"/>
          <a:ext cx="2667000" cy="97345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56028</xdr:colOff>
      <xdr:row>2</xdr:row>
      <xdr:rowOff>73957</xdr:rowOff>
    </xdr:from>
    <xdr:to>
      <xdr:col>13</xdr:col>
      <xdr:colOff>44822</xdr:colOff>
      <xdr:row>11</xdr:row>
      <xdr:rowOff>105334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AD6FCB0A-4DEA-418E-AAA6-C4067A810DB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1535205</xdr:colOff>
      <xdr:row>2</xdr:row>
      <xdr:rowOff>145676</xdr:rowOff>
    </xdr:from>
    <xdr:to>
      <xdr:col>20</xdr:col>
      <xdr:colOff>515471</xdr:colOff>
      <xdr:row>11</xdr:row>
      <xdr:rowOff>156882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31126303-1BDF-4045-9537-6E7A1F86142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542925</xdr:colOff>
      <xdr:row>6</xdr:row>
      <xdr:rowOff>0</xdr:rowOff>
    </xdr:from>
    <xdr:to>
      <xdr:col>17</xdr:col>
      <xdr:colOff>28575</xdr:colOff>
      <xdr:row>28</xdr:row>
      <xdr:rowOff>95250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110756</xdr:colOff>
      <xdr:row>4</xdr:row>
      <xdr:rowOff>332267</xdr:rowOff>
    </xdr:from>
    <xdr:to>
      <xdr:col>19</xdr:col>
      <xdr:colOff>513906</xdr:colOff>
      <xdr:row>15</xdr:row>
      <xdr:rowOff>271573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1D8622B1-7320-40CC-8874-00D97D236C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536762</xdr:colOff>
      <xdr:row>5</xdr:row>
      <xdr:rowOff>47065</xdr:rowOff>
    </xdr:from>
    <xdr:to>
      <xdr:col>21</xdr:col>
      <xdr:colOff>19610</xdr:colOff>
      <xdr:row>23</xdr:row>
      <xdr:rowOff>48185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00000000-0008-0000-28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685799</xdr:colOff>
      <xdr:row>5</xdr:row>
      <xdr:rowOff>0</xdr:rowOff>
    </xdr:from>
    <xdr:to>
      <xdr:col>16</xdr:col>
      <xdr:colOff>685799</xdr:colOff>
      <xdr:row>14</xdr:row>
      <xdr:rowOff>266700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9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47626</xdr:colOff>
      <xdr:row>1</xdr:row>
      <xdr:rowOff>152398</xdr:rowOff>
    </xdr:from>
    <xdr:to>
      <xdr:col>15</xdr:col>
      <xdr:colOff>66675</xdr:colOff>
      <xdr:row>14</xdr:row>
      <xdr:rowOff>123825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A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53828</xdr:colOff>
      <xdr:row>4</xdr:row>
      <xdr:rowOff>808075</xdr:rowOff>
    </xdr:from>
    <xdr:to>
      <xdr:col>18</xdr:col>
      <xdr:colOff>654789</xdr:colOff>
      <xdr:row>14</xdr:row>
      <xdr:rowOff>93700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2B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495300</xdr:colOff>
      <xdr:row>4</xdr:row>
      <xdr:rowOff>542925</xdr:rowOff>
    </xdr:from>
    <xdr:to>
      <xdr:col>14</xdr:col>
      <xdr:colOff>180975</xdr:colOff>
      <xdr:row>21</xdr:row>
      <xdr:rowOff>57150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647700</xdr:colOff>
      <xdr:row>6</xdr:row>
      <xdr:rowOff>114300</xdr:rowOff>
    </xdr:from>
    <xdr:to>
      <xdr:col>19</xdr:col>
      <xdr:colOff>257175</xdr:colOff>
      <xdr:row>14</xdr:row>
      <xdr:rowOff>85725</xdr:rowOff>
    </xdr:to>
    <xdr:graphicFrame macro="">
      <xdr:nvGraphicFramePr>
        <xdr:cNvPr id="3" name="Chart 3">
          <a:extLst>
            <a:ext uri="{FF2B5EF4-FFF2-40B4-BE49-F238E27FC236}">
              <a16:creationId xmlns:a16="http://schemas.microsoft.com/office/drawing/2014/main" id="{00000000-0008-0000-2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66675</xdr:rowOff>
    </xdr:from>
    <xdr:to>
      <xdr:col>20</xdr:col>
      <xdr:colOff>85725</xdr:colOff>
      <xdr:row>31</xdr:row>
      <xdr:rowOff>54769</xdr:rowOff>
    </xdr:to>
    <xdr:graphicFrame macro="">
      <xdr:nvGraphicFramePr>
        <xdr:cNvPr id="8" name="Chart 3">
          <a:extLst>
            <a:ext uri="{FF2B5EF4-FFF2-40B4-BE49-F238E27FC236}">
              <a16:creationId xmlns:a16="http://schemas.microsoft.com/office/drawing/2014/main" id="{00000000-0008-0000-2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94830</xdr:colOff>
      <xdr:row>5</xdr:row>
      <xdr:rowOff>5966</xdr:rowOff>
    </xdr:from>
    <xdr:to>
      <xdr:col>15</xdr:col>
      <xdr:colOff>18630</xdr:colOff>
      <xdr:row>24</xdr:row>
      <xdr:rowOff>10467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13</xdr:row>
      <xdr:rowOff>95250</xdr:rowOff>
    </xdr:from>
    <xdr:to>
      <xdr:col>20</xdr:col>
      <xdr:colOff>495300</xdr:colOff>
      <xdr:row>33</xdr:row>
      <xdr:rowOff>50005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2F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352425</xdr:colOff>
      <xdr:row>13</xdr:row>
      <xdr:rowOff>76200</xdr:rowOff>
    </xdr:from>
    <xdr:to>
      <xdr:col>20</xdr:col>
      <xdr:colOff>616743</xdr:colOff>
      <xdr:row>31</xdr:row>
      <xdr:rowOff>71438</xdr:rowOff>
    </xdr:to>
    <xdr:graphicFrame macro="">
      <xdr:nvGraphicFramePr>
        <xdr:cNvPr id="6" name="Chart 3">
          <a:extLst>
            <a:ext uri="{FF2B5EF4-FFF2-40B4-BE49-F238E27FC236}">
              <a16:creationId xmlns:a16="http://schemas.microsoft.com/office/drawing/2014/main" id="{00000000-0008-0000-3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295275</xdr:colOff>
      <xdr:row>14</xdr:row>
      <xdr:rowOff>28575</xdr:rowOff>
    </xdr:from>
    <xdr:to>
      <xdr:col>17</xdr:col>
      <xdr:colOff>140493</xdr:colOff>
      <xdr:row>33</xdr:row>
      <xdr:rowOff>164305</xdr:rowOff>
    </xdr:to>
    <xdr:graphicFrame macro="">
      <xdr:nvGraphicFramePr>
        <xdr:cNvPr id="5" name="Chart 3">
          <a:extLst>
            <a:ext uri="{FF2B5EF4-FFF2-40B4-BE49-F238E27FC236}">
              <a16:creationId xmlns:a16="http://schemas.microsoft.com/office/drawing/2014/main" id="{00000000-0008-0000-3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12</xdr:row>
      <xdr:rowOff>9525</xdr:rowOff>
    </xdr:from>
    <xdr:to>
      <xdr:col>4</xdr:col>
      <xdr:colOff>1123950</xdr:colOff>
      <xdr:row>33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914400</xdr:colOff>
      <xdr:row>12</xdr:row>
      <xdr:rowOff>19050</xdr:rowOff>
    </xdr:from>
    <xdr:to>
      <xdr:col>12</xdr:col>
      <xdr:colOff>190500</xdr:colOff>
      <xdr:row>27</xdr:row>
      <xdr:rowOff>47625</xdr:rowOff>
    </xdr:to>
    <xdr:graphicFrame macro="">
      <xdr:nvGraphicFramePr>
        <xdr:cNvPr id="7" name="مخطط 6">
          <a:extLst>
            <a:ext uri="{FF2B5EF4-FFF2-40B4-BE49-F238E27FC236}">
              <a16:creationId xmlns:a16="http://schemas.microsoft.com/office/drawing/2014/main" id="{00000000-0008-0000-32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533400</xdr:colOff>
      <xdr:row>4</xdr:row>
      <xdr:rowOff>47625</xdr:rowOff>
    </xdr:from>
    <xdr:to>
      <xdr:col>16</xdr:col>
      <xdr:colOff>0</xdr:colOff>
      <xdr:row>20</xdr:row>
      <xdr:rowOff>171450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590550</xdr:colOff>
      <xdr:row>4</xdr:row>
      <xdr:rowOff>19049</xdr:rowOff>
    </xdr:from>
    <xdr:to>
      <xdr:col>17</xdr:col>
      <xdr:colOff>371475</xdr:colOff>
      <xdr:row>22</xdr:row>
      <xdr:rowOff>142874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38100</xdr:colOff>
      <xdr:row>2</xdr:row>
      <xdr:rowOff>276225</xdr:rowOff>
    </xdr:from>
    <xdr:to>
      <xdr:col>15</xdr:col>
      <xdr:colOff>209550</xdr:colOff>
      <xdr:row>17</xdr:row>
      <xdr:rowOff>114300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666751</xdr:colOff>
      <xdr:row>4</xdr:row>
      <xdr:rowOff>47625</xdr:rowOff>
    </xdr:from>
    <xdr:to>
      <xdr:col>17</xdr:col>
      <xdr:colOff>609600</xdr:colOff>
      <xdr:row>20</xdr:row>
      <xdr:rowOff>28575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28576</xdr:colOff>
      <xdr:row>4</xdr:row>
      <xdr:rowOff>9525</xdr:rowOff>
    </xdr:from>
    <xdr:to>
      <xdr:col>16</xdr:col>
      <xdr:colOff>158751</xdr:colOff>
      <xdr:row>17</xdr:row>
      <xdr:rowOff>57150</xdr:rowOff>
    </xdr:to>
    <xdr:graphicFrame macro="">
      <xdr:nvGraphicFramePr>
        <xdr:cNvPr id="6" name="مخطط 5">
          <a:extLst>
            <a:ext uri="{FF2B5EF4-FFF2-40B4-BE49-F238E27FC236}">
              <a16:creationId xmlns:a16="http://schemas.microsoft.com/office/drawing/2014/main" id="{00000000-0008-0000-37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419101</xdr:colOff>
      <xdr:row>4</xdr:row>
      <xdr:rowOff>247649</xdr:rowOff>
    </xdr:from>
    <xdr:to>
      <xdr:col>16</xdr:col>
      <xdr:colOff>1</xdr:colOff>
      <xdr:row>26</xdr:row>
      <xdr:rowOff>47625</xdr:rowOff>
    </xdr:to>
    <xdr:graphicFrame macro="">
      <xdr:nvGraphicFramePr>
        <xdr:cNvPr id="3" name="Chart 13">
          <a:extLst>
            <a:ext uri="{FF2B5EF4-FFF2-40B4-BE49-F238E27FC236}">
              <a16:creationId xmlns:a16="http://schemas.microsoft.com/office/drawing/2014/main" id="{00000000-0008-0000-38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482231</xdr:colOff>
      <xdr:row>4</xdr:row>
      <xdr:rowOff>129805</xdr:rowOff>
    </xdr:from>
    <xdr:to>
      <xdr:col>20</xdr:col>
      <xdr:colOff>542703</xdr:colOff>
      <xdr:row>28</xdr:row>
      <xdr:rowOff>106325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00000000-0008-0000-1E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371475</xdr:colOff>
      <xdr:row>4</xdr:row>
      <xdr:rowOff>76200</xdr:rowOff>
    </xdr:from>
    <xdr:to>
      <xdr:col>12</xdr:col>
      <xdr:colOff>142875</xdr:colOff>
      <xdr:row>17</xdr:row>
      <xdr:rowOff>85725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00000000-0008-0000-3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495299</xdr:colOff>
      <xdr:row>4</xdr:row>
      <xdr:rowOff>247649</xdr:rowOff>
    </xdr:from>
    <xdr:to>
      <xdr:col>13</xdr:col>
      <xdr:colOff>569311</xdr:colOff>
      <xdr:row>24</xdr:row>
      <xdr:rowOff>39728</xdr:rowOff>
    </xdr:to>
    <xdr:graphicFrame macro="">
      <xdr:nvGraphicFramePr>
        <xdr:cNvPr id="3" name="مخطط 2">
          <a:extLst>
            <a:ext uri="{FF2B5EF4-FFF2-40B4-BE49-F238E27FC236}">
              <a16:creationId xmlns:a16="http://schemas.microsoft.com/office/drawing/2014/main" id="{00000000-0008-0000-1F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152400</xdr:colOff>
      <xdr:row>10</xdr:row>
      <xdr:rowOff>85724</xdr:rowOff>
    </xdr:from>
    <xdr:to>
      <xdr:col>10</xdr:col>
      <xdr:colOff>447675</xdr:colOff>
      <xdr:row>34</xdr:row>
      <xdr:rowOff>57150</xdr:rowOff>
    </xdr:to>
    <xdr:graphicFrame macro="">
      <xdr:nvGraphicFramePr>
        <xdr:cNvPr id="4" name="Chart 6">
          <a:extLst>
            <a:ext uri="{FF2B5EF4-FFF2-40B4-BE49-F238E27FC236}">
              <a16:creationId xmlns:a16="http://schemas.microsoft.com/office/drawing/2014/main" id="{00000000-0008-0000-2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321163</xdr:colOff>
      <xdr:row>4</xdr:row>
      <xdr:rowOff>270850</xdr:rowOff>
    </xdr:from>
    <xdr:to>
      <xdr:col>20</xdr:col>
      <xdr:colOff>73269</xdr:colOff>
      <xdr:row>15</xdr:row>
      <xdr:rowOff>207595</xdr:rowOff>
    </xdr:to>
    <xdr:graphicFrame macro="">
      <xdr:nvGraphicFramePr>
        <xdr:cNvPr id="8" name="مخطط 7">
          <a:extLst>
            <a:ext uri="{FF2B5EF4-FFF2-40B4-BE49-F238E27FC236}">
              <a16:creationId xmlns:a16="http://schemas.microsoft.com/office/drawing/2014/main" id="{ECBA49EB-12A2-4725-9FA9-140A977A1E5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609600</xdr:colOff>
      <xdr:row>4</xdr:row>
      <xdr:rowOff>161925</xdr:rowOff>
    </xdr:from>
    <xdr:to>
      <xdr:col>13</xdr:col>
      <xdr:colOff>228599</xdr:colOff>
      <xdr:row>19</xdr:row>
      <xdr:rowOff>1588</xdr:rowOff>
    </xdr:to>
    <xdr:graphicFrame macro="">
      <xdr:nvGraphicFramePr>
        <xdr:cNvPr id="3" name="Chart 5">
          <a:extLst>
            <a:ext uri="{FF2B5EF4-FFF2-40B4-BE49-F238E27FC236}">
              <a16:creationId xmlns:a16="http://schemas.microsoft.com/office/drawing/2014/main" id="{00000000-0008-0000-2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485775</xdr:colOff>
      <xdr:row>4</xdr:row>
      <xdr:rowOff>66675</xdr:rowOff>
    </xdr:from>
    <xdr:to>
      <xdr:col>20</xdr:col>
      <xdr:colOff>409575</xdr:colOff>
      <xdr:row>20</xdr:row>
      <xdr:rowOff>47625</xdr:rowOff>
    </xdr:to>
    <xdr:graphicFrame macro="">
      <xdr:nvGraphicFramePr>
        <xdr:cNvPr id="9" name="مخطط 8">
          <a:extLst>
            <a:ext uri="{FF2B5EF4-FFF2-40B4-BE49-F238E27FC236}">
              <a16:creationId xmlns:a16="http://schemas.microsoft.com/office/drawing/2014/main" id="{00000000-0008-0000-23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1678215</xdr:colOff>
      <xdr:row>4</xdr:row>
      <xdr:rowOff>19050</xdr:rowOff>
    </xdr:from>
    <xdr:to>
      <xdr:col>14</xdr:col>
      <xdr:colOff>647700</xdr:colOff>
      <xdr:row>19</xdr:row>
      <xdr:rowOff>147410</xdr:rowOff>
    </xdr:to>
    <xdr:graphicFrame macro="">
      <xdr:nvGraphicFramePr>
        <xdr:cNvPr id="4" name="مخطط 3">
          <a:extLst>
            <a:ext uri="{FF2B5EF4-FFF2-40B4-BE49-F238E27FC236}">
              <a16:creationId xmlns:a16="http://schemas.microsoft.com/office/drawing/2014/main" id="{00000000-0008-0000-2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/AppData/Local/Microsoft/Windows/INetCache/Content.Outlook/UAHMP64C/&#1606;&#1587;&#1582;&#1577;%20&#1575;&#1604;&#1602;&#1591;&#1575;&#1606;%20&#1605;&#1606;%20&#1606;&#1588;&#1585;&#1577;%20&#1575;&#1604;&#1587;&#1610;&#1575;&#1581;&#1577;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575;&#1604;&#1605;&#1582;&#1591;&#1591;%20&#1601;&#1610;%20Microsoft%20Word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aahmari/Desktop/&#1606;&#1587;&#1582;&#1577;%20&#1605;&#1606;%20&#1605;&#1606;&#1588;&#1571;&#1578;%20%20&#1575;&#1604;&#1575;&#1602;&#1575;&#1605;&#1577;%202017%20-%20&#1606;&#1607;&#1575;&#1574;&#161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عدد المنشآت حسب الحجم والنشاط"/>
      <sheetName val="المشتغلون السعوديون"/>
      <sheetName val="المشتغلون غير السعوديين"/>
      <sheetName val="المشتغلين حسب حجم المنشأة"/>
      <sheetName val="المشتغلين حسب الجنس"/>
      <sheetName val="الرواتب والأجور"/>
      <sheetName val="المزايا والبدلات"/>
      <sheetName val="تعويضات المشتغلين"/>
      <sheetName val="جملة التعويضات"/>
      <sheetName val="النفقات"/>
      <sheetName val="الإيرادات"/>
      <sheetName val="الإيرادات والنفقات"/>
      <sheetName val="الرحلات"/>
      <sheetName val="المعوقات"/>
      <sheetName val="نسب الإشغال"/>
      <sheetName val="متوسط السعر اليومي"/>
      <sheetName val="معدل العائد"/>
      <sheetName val="شكل 11"/>
    </sheetNames>
    <sheetDataSet>
      <sheetData sheetId="0">
        <row r="21">
          <cell r="B21" t="str">
            <v>نشاط تقديم الطعام والشراب</v>
          </cell>
        </row>
      </sheetData>
      <sheetData sheetId="1"/>
      <sheetData sheetId="2"/>
      <sheetData sheetId="3"/>
      <sheetData sheetId="4">
        <row r="43">
          <cell r="C43" t="str">
            <v>سعودي</v>
          </cell>
        </row>
      </sheetData>
      <sheetData sheetId="5"/>
      <sheetData sheetId="6"/>
      <sheetData sheetId="7">
        <row r="3">
          <cell r="C3" t="str">
            <v>أقل من 6 مشتغلين</v>
          </cell>
        </row>
        <row r="22">
          <cell r="B22" t="str">
            <v xml:space="preserve"> الإقامة للزوّار</v>
          </cell>
        </row>
        <row r="23">
          <cell r="B23" t="str">
            <v>نشاط تقديم الطعام والشراب</v>
          </cell>
        </row>
        <row r="24">
          <cell r="B24" t="str">
            <v xml:space="preserve"> نقل الركاب بالسكك الحديدية</v>
          </cell>
        </row>
        <row r="25">
          <cell r="B25" t="str">
            <v xml:space="preserve"> النقل البري للركاب</v>
          </cell>
        </row>
        <row r="26">
          <cell r="B26" t="str">
            <v xml:space="preserve"> النقل المائي للركاب</v>
          </cell>
        </row>
        <row r="27">
          <cell r="B27" t="str">
            <v xml:space="preserve"> النقل الجوي للركاب</v>
          </cell>
        </row>
        <row r="28">
          <cell r="B28" t="str">
            <v xml:space="preserve"> استئجار معدات النقل</v>
          </cell>
        </row>
        <row r="29">
          <cell r="B29" t="str">
            <v xml:space="preserve">  وكالات السفر </v>
          </cell>
        </row>
        <row r="30">
          <cell r="B30" t="str">
            <v>الأنشطة الثقافية</v>
          </cell>
        </row>
        <row r="31">
          <cell r="B31" t="str">
            <v>الأنشطة الرياضية والترفيهية</v>
          </cell>
        </row>
        <row r="32">
          <cell r="B32" t="str">
            <v>الأنشطةالأخرى المميزة للسياحة</v>
          </cell>
        </row>
      </sheetData>
      <sheetData sheetId="8">
        <row r="3">
          <cell r="C3" t="str">
            <v>الرواتب والأجور</v>
          </cell>
        </row>
      </sheetData>
      <sheetData sheetId="9">
        <row r="3">
          <cell r="C3" t="str">
            <v>أقل من 6 مشتغلين</v>
          </cell>
        </row>
      </sheetData>
      <sheetData sheetId="10">
        <row r="3">
          <cell r="C3" t="str">
            <v>أقل من 6 مشتغلين</v>
          </cell>
        </row>
      </sheetData>
      <sheetData sheetId="11"/>
      <sheetData sheetId="12">
        <row r="3">
          <cell r="C3" t="str">
            <v xml:space="preserve">الرحلات المحلية </v>
          </cell>
        </row>
      </sheetData>
      <sheetData sheetId="13"/>
      <sheetData sheetId="14">
        <row r="4">
          <cell r="C4" t="str">
            <v>Jan</v>
          </cell>
        </row>
      </sheetData>
      <sheetData sheetId="15">
        <row r="4">
          <cell r="C4" t="str">
            <v>Jan</v>
          </cell>
        </row>
      </sheetData>
      <sheetData sheetId="16">
        <row r="4">
          <cell r="C4" t="str">
            <v>Jan</v>
          </cell>
        </row>
      </sheetData>
      <sheetData sheetId="1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فهرس"/>
      <sheetName val="الفهرس "/>
      <sheetName val="جدول رقم 1"/>
      <sheetName val="جدول رقم 2"/>
      <sheetName val="جدول رقم 3"/>
      <sheetName val="جدول رقم 4"/>
      <sheetName val="جدول رقم 5"/>
      <sheetName val="جدول رقم 6"/>
      <sheetName val="جدول رقم 7"/>
      <sheetName val="جدول رقم 8"/>
      <sheetName val="جدول رقم 9"/>
      <sheetName val="جدول رقم 10"/>
      <sheetName val="جدول رقم 11"/>
      <sheetName val="جدول رقم 12"/>
      <sheetName val="جدول رقم 13"/>
      <sheetName val="جدول رقم 14"/>
      <sheetName val="جدول رقم 15"/>
      <sheetName val="جدول رقم 16"/>
      <sheetName val="جدول رقم 17"/>
      <sheetName val="جدول رقم 18"/>
      <sheetName val="جدول رقم 19"/>
      <sheetName val="جدول رقم 20"/>
      <sheetName val="جدول 21"/>
      <sheetName val="جدول رقم 22"/>
      <sheetName val="جدول رقم 23"/>
      <sheetName val="جدول رقم 24"/>
      <sheetName val="جدول رقم 25"/>
      <sheetName val="جدول رقم 26"/>
      <sheetName val="جدول رقم 27"/>
      <sheetName val="جدول رقم 28"/>
      <sheetName val="شكل 1"/>
      <sheetName val="شكل 2"/>
      <sheetName val="شكل 3"/>
      <sheetName val="شكل 4"/>
      <sheetName val="شكل 5"/>
      <sheetName val="شكل 6 "/>
      <sheetName val="شكل 7"/>
      <sheetName val="شكل 8"/>
      <sheetName val="شكل 9"/>
      <sheetName val="شكل 10"/>
      <sheetName val="شكل11"/>
      <sheetName val="شكل 12"/>
      <sheetName val="شكل 13"/>
      <sheetName val="شكل 14"/>
      <sheetName val="شكل 15"/>
      <sheetName val="شكل 16"/>
      <sheetName val="شكل 17"/>
      <sheetName val="شكل 19"/>
      <sheetName val="شكل20"/>
      <sheetName val="شكل 21"/>
      <sheetName val="شكل 22"/>
      <sheetName val="شكل 23"/>
      <sheetName val="شكل 24"/>
      <sheetName val="شكل 25"/>
      <sheetName val="شكل 26"/>
      <sheetName val="شكل 27"/>
      <sheetName val="شكل 28"/>
      <sheetName val="شكل 29"/>
      <sheetName val="شكل30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>
        <row r="3">
          <cell r="C3" t="str">
            <v>شكل (9) التوزيع النسبي للإناث العاملات في الأنشطة المميزة للسياحة بالمملكة حسب نوع النشاط، 2017</v>
          </cell>
        </row>
      </sheetData>
      <sheetData sheetId="39" refreshError="1"/>
      <sheetData sheetId="40">
        <row r="6">
          <cell r="D6">
            <v>2565265.5811197395</v>
          </cell>
          <cell r="E6">
            <v>707356.45560247835</v>
          </cell>
        </row>
        <row r="7">
          <cell r="D7">
            <v>6316151.2951415377</v>
          </cell>
          <cell r="E7">
            <v>1059659.1217153417</v>
          </cell>
        </row>
        <row r="8">
          <cell r="D8">
            <v>69164</v>
          </cell>
          <cell r="E8">
            <v>17923</v>
          </cell>
        </row>
        <row r="9">
          <cell r="D9">
            <v>1095861.2920594059</v>
          </cell>
          <cell r="E9">
            <v>270659.67183448921</v>
          </cell>
        </row>
        <row r="10">
          <cell r="D10">
            <v>8282.31</v>
          </cell>
          <cell r="E10">
            <v>1100.92</v>
          </cell>
        </row>
        <row r="11">
          <cell r="D11">
            <v>2755462.5</v>
          </cell>
          <cell r="E11">
            <v>948305.99999999988</v>
          </cell>
        </row>
        <row r="12">
          <cell r="D12">
            <v>557866.53894465882</v>
          </cell>
          <cell r="E12">
            <v>69549.400536298112</v>
          </cell>
        </row>
        <row r="13">
          <cell r="D13">
            <v>1220119.8785272781</v>
          </cell>
          <cell r="E13">
            <v>244755.79477414218</v>
          </cell>
        </row>
        <row r="14">
          <cell r="D14">
            <v>52244.151394422304</v>
          </cell>
          <cell r="E14">
            <v>7621</v>
          </cell>
        </row>
        <row r="15">
          <cell r="D15">
            <v>453307.24944289628</v>
          </cell>
          <cell r="E15">
            <v>88214.014440134037</v>
          </cell>
        </row>
        <row r="16">
          <cell r="D16">
            <v>113809.88500000001</v>
          </cell>
          <cell r="E16">
            <v>13319.752866004961</v>
          </cell>
        </row>
      </sheetData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شقق 1"/>
      <sheetName val="الفنادق 1"/>
      <sheetName val="تجميع فنادق+شقق"/>
      <sheetName val="ورقة1"/>
      <sheetName val="ورقة2"/>
    </sheetNames>
    <sheetDataSet>
      <sheetData sheetId="0"/>
      <sheetData sheetId="1"/>
      <sheetData sheetId="2">
        <row r="21">
          <cell r="C21" t="str">
            <v>Jan</v>
          </cell>
          <cell r="D21" t="str">
            <v>Feb</v>
          </cell>
          <cell r="E21" t="str">
            <v>Mar</v>
          </cell>
          <cell r="F21" t="str">
            <v>Apr</v>
          </cell>
          <cell r="G21" t="str">
            <v>May</v>
          </cell>
          <cell r="H21" t="str">
            <v>June</v>
          </cell>
          <cell r="I21" t="str">
            <v>July</v>
          </cell>
          <cell r="J21" t="str">
            <v>Aug</v>
          </cell>
          <cell r="K21" t="str">
            <v>Sep</v>
          </cell>
          <cell r="L21" t="str">
            <v>Oct</v>
          </cell>
          <cell r="M21" t="str">
            <v>Nov</v>
          </cell>
          <cell r="N21" t="str">
            <v>Dec</v>
          </cell>
        </row>
        <row r="32">
          <cell r="C32" t="str">
            <v>Jan</v>
          </cell>
          <cell r="D32" t="str">
            <v>Feb</v>
          </cell>
          <cell r="E32" t="str">
            <v>Mar</v>
          </cell>
          <cell r="F32" t="str">
            <v>Apr</v>
          </cell>
          <cell r="G32" t="str">
            <v>May</v>
          </cell>
          <cell r="H32" t="str">
            <v>June</v>
          </cell>
          <cell r="I32" t="str">
            <v>July</v>
          </cell>
          <cell r="J32" t="str">
            <v>Aug</v>
          </cell>
          <cell r="K32" t="str">
            <v>Sep</v>
          </cell>
          <cell r="L32" t="str">
            <v>Oct</v>
          </cell>
          <cell r="M32" t="str">
            <v>Nov</v>
          </cell>
          <cell r="N32" t="str">
            <v>Dec</v>
          </cell>
          <cell r="O32" t="str">
            <v>Ave.</v>
          </cell>
        </row>
        <row r="42">
          <cell r="C42" t="str">
            <v>Jan</v>
          </cell>
          <cell r="D42" t="str">
            <v>Feb</v>
          </cell>
          <cell r="E42" t="str">
            <v>Mar</v>
          </cell>
          <cell r="F42" t="str">
            <v>Apr</v>
          </cell>
          <cell r="G42" t="str">
            <v>May</v>
          </cell>
          <cell r="H42" t="str">
            <v>June</v>
          </cell>
          <cell r="I42" t="str">
            <v>July</v>
          </cell>
          <cell r="J42" t="str">
            <v>Aug</v>
          </cell>
          <cell r="K42" t="str">
            <v>Sep</v>
          </cell>
          <cell r="L42" t="str">
            <v>Oct</v>
          </cell>
          <cell r="M42" t="str">
            <v>Nov</v>
          </cell>
          <cell r="N42" t="str">
            <v>Dec</v>
          </cell>
        </row>
        <row r="53">
          <cell r="C53" t="str">
            <v>Jan</v>
          </cell>
          <cell r="D53" t="str">
            <v>Feb</v>
          </cell>
          <cell r="E53" t="str">
            <v>Mar</v>
          </cell>
          <cell r="F53" t="str">
            <v>Apr</v>
          </cell>
          <cell r="G53" t="str">
            <v>May</v>
          </cell>
          <cell r="H53" t="str">
            <v>June</v>
          </cell>
          <cell r="I53" t="str">
            <v>July</v>
          </cell>
          <cell r="J53" t="str">
            <v>Aug</v>
          </cell>
          <cell r="K53" t="str">
            <v>Sep</v>
          </cell>
          <cell r="L53" t="str">
            <v>Oct</v>
          </cell>
          <cell r="M53" t="str">
            <v>Nov</v>
          </cell>
          <cell r="N53" t="str">
            <v>Dec</v>
          </cell>
        </row>
      </sheetData>
      <sheetData sheetId="3"/>
      <sheetData sheetId="4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B34" totalsRowShown="0" headerRowDxfId="7" dataDxfId="6">
  <tableColumns count="2">
    <tableColumn id="1" xr3:uid="{00000000-0010-0000-0000-000001000000}" name="رقم الجدول" dataDxfId="5"/>
    <tableColumn id="2" xr3:uid="{00000000-0010-0000-0000-000002000000}" name="عنوان الجدول" dataDxfId="4"/>
  </tableColumns>
  <tableStyleInfo name="TableStyleMedium6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2" displayName="Table2" ref="D4:E33" totalsRowShown="0" headerRowDxfId="3" dataDxfId="2">
  <tableColumns count="2">
    <tableColumn id="1" xr3:uid="{00000000-0010-0000-0100-000001000000}" name="رقم الشكل" dataDxfId="1"/>
    <tableColumn id="2" xr3:uid="{00000000-0010-0000-0100-000002000000}" name="عنوان الشكل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Angsana New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明朝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Cordia New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5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6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8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9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30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1.bin"/></Relationships>
</file>

<file path=xl/worksheets/_rels/sheet5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32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33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6"/>
  <sheetViews>
    <sheetView rightToLeft="1" workbookViewId="0">
      <selection activeCell="D4" sqref="D4:E33"/>
    </sheetView>
  </sheetViews>
  <sheetFormatPr defaultColWidth="8.75" defaultRowHeight="24" customHeight="1" x14ac:dyDescent="0.45"/>
  <cols>
    <col min="1" max="1" width="10.125" style="14" bestFit="1" customWidth="1"/>
    <col min="2" max="2" width="85.25" style="12" bestFit="1" customWidth="1"/>
    <col min="3" max="3" width="3.625" style="12" customWidth="1"/>
    <col min="4" max="4" width="10" style="12" bestFit="1" customWidth="1"/>
    <col min="5" max="5" width="76.5" style="12" customWidth="1"/>
    <col min="6" max="16384" width="8.75" style="12"/>
  </cols>
  <sheetData>
    <row r="1" spans="1:6" ht="24" customHeight="1" x14ac:dyDescent="0.45">
      <c r="A1" s="356" t="s">
        <v>231</v>
      </c>
      <c r="B1" s="356"/>
      <c r="C1" s="356"/>
      <c r="D1" s="356"/>
      <c r="E1" s="356"/>
      <c r="F1" s="108"/>
    </row>
    <row r="2" spans="1:6" ht="24" customHeight="1" x14ac:dyDescent="0.45">
      <c r="A2" s="356"/>
      <c r="B2" s="356"/>
      <c r="C2" s="356"/>
      <c r="D2" s="356"/>
      <c r="E2" s="356"/>
      <c r="F2" s="108"/>
    </row>
    <row r="3" spans="1:6" ht="24" customHeight="1" x14ac:dyDescent="0.45">
      <c r="A3" s="356"/>
      <c r="B3" s="356"/>
      <c r="C3" s="356"/>
      <c r="D3" s="356"/>
      <c r="E3" s="356"/>
      <c r="F3" s="108"/>
    </row>
    <row r="4" spans="1:6" s="13" customFormat="1" ht="24" customHeight="1" x14ac:dyDescent="0.2">
      <c r="A4" s="109" t="s">
        <v>232</v>
      </c>
      <c r="B4" s="109" t="s">
        <v>233</v>
      </c>
      <c r="C4" s="109"/>
      <c r="D4" s="109" t="s">
        <v>234</v>
      </c>
      <c r="E4" s="109" t="s">
        <v>235</v>
      </c>
      <c r="F4" s="110"/>
    </row>
    <row r="5" spans="1:6" ht="24" customHeight="1" x14ac:dyDescent="0.45">
      <c r="A5" s="109">
        <v>1</v>
      </c>
      <c r="B5" s="289" t="s">
        <v>131</v>
      </c>
      <c r="C5" s="111"/>
      <c r="D5" s="109">
        <v>1</v>
      </c>
      <c r="E5" s="112" t="s">
        <v>244</v>
      </c>
      <c r="F5" s="108"/>
    </row>
    <row r="6" spans="1:6" ht="24" customHeight="1" x14ac:dyDescent="0.45">
      <c r="A6" s="113">
        <v>2</v>
      </c>
      <c r="B6" s="290" t="s">
        <v>132</v>
      </c>
      <c r="C6" s="111"/>
      <c r="D6" s="113">
        <v>2</v>
      </c>
      <c r="E6" s="114" t="s">
        <v>245</v>
      </c>
      <c r="F6" s="108"/>
    </row>
    <row r="7" spans="1:6" ht="24" customHeight="1" x14ac:dyDescent="0.45">
      <c r="A7" s="109">
        <v>3</v>
      </c>
      <c r="B7" s="289" t="s">
        <v>134</v>
      </c>
      <c r="C7" s="111"/>
      <c r="D7" s="109">
        <v>3</v>
      </c>
      <c r="E7" s="115" t="s">
        <v>246</v>
      </c>
      <c r="F7" s="108"/>
    </row>
    <row r="8" spans="1:6" ht="24" customHeight="1" x14ac:dyDescent="0.45">
      <c r="A8" s="113">
        <v>4</v>
      </c>
      <c r="B8" s="290" t="s">
        <v>135</v>
      </c>
      <c r="C8" s="111"/>
      <c r="D8" s="113">
        <v>4</v>
      </c>
      <c r="E8" s="114" t="s">
        <v>247</v>
      </c>
      <c r="F8" s="108"/>
    </row>
    <row r="9" spans="1:6" ht="24" customHeight="1" x14ac:dyDescent="0.45">
      <c r="A9" s="109">
        <v>5</v>
      </c>
      <c r="B9" s="289" t="s">
        <v>136</v>
      </c>
      <c r="C9" s="111"/>
      <c r="D9" s="109">
        <v>5</v>
      </c>
      <c r="E9" s="115" t="s">
        <v>248</v>
      </c>
      <c r="F9" s="108"/>
    </row>
    <row r="10" spans="1:6" ht="24" customHeight="1" x14ac:dyDescent="0.45">
      <c r="A10" s="113">
        <v>6</v>
      </c>
      <c r="B10" s="290" t="s">
        <v>179</v>
      </c>
      <c r="C10" s="111"/>
      <c r="D10" s="113">
        <v>6</v>
      </c>
      <c r="E10" s="114" t="s">
        <v>249</v>
      </c>
      <c r="F10" s="108"/>
    </row>
    <row r="11" spans="1:6" ht="24" customHeight="1" x14ac:dyDescent="0.45">
      <c r="A11" s="109">
        <v>7</v>
      </c>
      <c r="B11" s="289" t="s">
        <v>319</v>
      </c>
      <c r="C11" s="111"/>
      <c r="D11" s="109">
        <v>7</v>
      </c>
      <c r="E11" s="115" t="s">
        <v>250</v>
      </c>
      <c r="F11" s="108"/>
    </row>
    <row r="12" spans="1:6" ht="24" customHeight="1" x14ac:dyDescent="0.45">
      <c r="A12" s="113">
        <v>8</v>
      </c>
      <c r="B12" s="289" t="s">
        <v>419</v>
      </c>
      <c r="C12" s="111"/>
      <c r="D12" s="113">
        <v>8</v>
      </c>
      <c r="E12" s="114" t="s">
        <v>251</v>
      </c>
      <c r="F12" s="108"/>
    </row>
    <row r="13" spans="1:6" ht="24" customHeight="1" x14ac:dyDescent="0.45">
      <c r="A13" s="109">
        <v>9</v>
      </c>
      <c r="B13" s="289" t="s">
        <v>238</v>
      </c>
      <c r="C13" s="111"/>
      <c r="D13" s="351" t="s">
        <v>452</v>
      </c>
      <c r="E13" s="115" t="s">
        <v>252</v>
      </c>
      <c r="F13" s="108"/>
    </row>
    <row r="14" spans="1:6" ht="24" customHeight="1" x14ac:dyDescent="0.45">
      <c r="A14" s="113">
        <v>10</v>
      </c>
      <c r="B14" s="290" t="s">
        <v>137</v>
      </c>
      <c r="C14" s="111"/>
      <c r="D14" s="113">
        <v>11</v>
      </c>
      <c r="E14" s="114" t="s">
        <v>253</v>
      </c>
      <c r="F14" s="108"/>
    </row>
    <row r="15" spans="1:6" ht="24" customHeight="1" x14ac:dyDescent="0.45">
      <c r="A15" s="109">
        <v>11</v>
      </c>
      <c r="B15" s="289" t="s">
        <v>138</v>
      </c>
      <c r="C15" s="111"/>
      <c r="D15" s="109">
        <v>12</v>
      </c>
      <c r="E15" s="115" t="s">
        <v>254</v>
      </c>
      <c r="F15" s="108"/>
    </row>
    <row r="16" spans="1:6" ht="24" customHeight="1" x14ac:dyDescent="0.45">
      <c r="A16" s="113">
        <v>12</v>
      </c>
      <c r="B16" s="290" t="s">
        <v>139</v>
      </c>
      <c r="C16" s="111"/>
      <c r="D16" s="113">
        <v>13</v>
      </c>
      <c r="E16" s="114" t="s">
        <v>255</v>
      </c>
      <c r="F16" s="108"/>
    </row>
    <row r="17" spans="1:6" ht="24" customHeight="1" x14ac:dyDescent="0.45">
      <c r="A17" s="109">
        <v>13</v>
      </c>
      <c r="B17" s="289" t="s">
        <v>140</v>
      </c>
      <c r="C17" s="111"/>
      <c r="D17" s="109">
        <v>14</v>
      </c>
      <c r="E17" s="115" t="s">
        <v>256</v>
      </c>
      <c r="F17" s="108"/>
    </row>
    <row r="18" spans="1:6" ht="24" customHeight="1" x14ac:dyDescent="0.45">
      <c r="A18" s="113">
        <v>14</v>
      </c>
      <c r="B18" s="290" t="s">
        <v>141</v>
      </c>
      <c r="C18" s="111"/>
      <c r="D18" s="113">
        <v>15</v>
      </c>
      <c r="E18" s="114" t="s">
        <v>257</v>
      </c>
      <c r="F18" s="108"/>
    </row>
    <row r="19" spans="1:6" ht="24" customHeight="1" x14ac:dyDescent="0.45">
      <c r="A19" s="109">
        <v>15</v>
      </c>
      <c r="B19" s="289" t="s">
        <v>142</v>
      </c>
      <c r="C19" s="111"/>
      <c r="D19" s="109">
        <v>16</v>
      </c>
      <c r="E19" s="115" t="s">
        <v>258</v>
      </c>
      <c r="F19" s="108"/>
    </row>
    <row r="20" spans="1:6" ht="24" customHeight="1" x14ac:dyDescent="0.45">
      <c r="A20" s="113">
        <v>16</v>
      </c>
      <c r="B20" s="290" t="s">
        <v>143</v>
      </c>
      <c r="C20" s="111"/>
      <c r="D20" s="113">
        <v>17</v>
      </c>
      <c r="E20" s="114" t="s">
        <v>259</v>
      </c>
      <c r="F20" s="108"/>
    </row>
    <row r="21" spans="1:6" ht="24" customHeight="1" x14ac:dyDescent="0.45">
      <c r="A21" s="109">
        <v>17</v>
      </c>
      <c r="B21" s="289" t="s">
        <v>174</v>
      </c>
      <c r="C21" s="111"/>
      <c r="D21" s="109">
        <v>18</v>
      </c>
      <c r="E21" s="115" t="s">
        <v>260</v>
      </c>
      <c r="F21" s="108"/>
    </row>
    <row r="22" spans="1:6" ht="24" customHeight="1" x14ac:dyDescent="0.45">
      <c r="A22" s="113">
        <v>18</v>
      </c>
      <c r="B22" s="290" t="s">
        <v>240</v>
      </c>
      <c r="C22" s="111"/>
      <c r="D22" s="113">
        <v>19</v>
      </c>
      <c r="E22" s="114" t="s">
        <v>261</v>
      </c>
      <c r="F22" s="108"/>
    </row>
    <row r="23" spans="1:6" ht="24" customHeight="1" x14ac:dyDescent="0.45">
      <c r="A23" s="109">
        <v>19</v>
      </c>
      <c r="B23" s="289" t="s">
        <v>239</v>
      </c>
      <c r="C23" s="111"/>
      <c r="D23" s="109">
        <v>20</v>
      </c>
      <c r="E23" s="117" t="s">
        <v>262</v>
      </c>
      <c r="F23" s="108"/>
    </row>
    <row r="24" spans="1:6" ht="24" customHeight="1" x14ac:dyDescent="0.45">
      <c r="A24" s="113">
        <v>20</v>
      </c>
      <c r="B24" s="291" t="s">
        <v>237</v>
      </c>
      <c r="C24" s="111"/>
      <c r="D24" s="113">
        <v>21</v>
      </c>
      <c r="E24" s="118" t="s">
        <v>263</v>
      </c>
      <c r="F24" s="108"/>
    </row>
    <row r="25" spans="1:6" ht="24" customHeight="1" x14ac:dyDescent="0.45">
      <c r="A25" s="109">
        <v>21</v>
      </c>
      <c r="B25" s="289" t="s">
        <v>241</v>
      </c>
      <c r="C25" s="111"/>
      <c r="D25" s="109">
        <v>22</v>
      </c>
      <c r="E25" s="115" t="s">
        <v>264</v>
      </c>
      <c r="F25" s="108"/>
    </row>
    <row r="26" spans="1:6" ht="24" customHeight="1" x14ac:dyDescent="0.45">
      <c r="A26" s="113">
        <v>22</v>
      </c>
      <c r="B26" s="291" t="s">
        <v>211</v>
      </c>
      <c r="C26" s="111"/>
      <c r="D26" s="113" t="s">
        <v>453</v>
      </c>
      <c r="E26" s="114" t="s">
        <v>265</v>
      </c>
      <c r="F26" s="108"/>
    </row>
    <row r="27" spans="1:6" ht="24" customHeight="1" x14ac:dyDescent="0.45">
      <c r="A27" s="109">
        <v>23</v>
      </c>
      <c r="B27" s="289" t="s">
        <v>236</v>
      </c>
      <c r="C27" s="111"/>
      <c r="D27" s="109">
        <v>25</v>
      </c>
      <c r="E27" s="115" t="s">
        <v>266</v>
      </c>
      <c r="F27" s="108"/>
    </row>
    <row r="28" spans="1:6" ht="24" customHeight="1" x14ac:dyDescent="0.45">
      <c r="A28" s="113">
        <v>24</v>
      </c>
      <c r="B28" s="291" t="s">
        <v>213</v>
      </c>
      <c r="C28" s="111"/>
      <c r="D28" s="113">
        <v>26</v>
      </c>
      <c r="E28" s="116" t="s">
        <v>267</v>
      </c>
      <c r="F28" s="108"/>
    </row>
    <row r="29" spans="1:6" ht="24" customHeight="1" x14ac:dyDescent="0.45">
      <c r="A29" s="109">
        <v>25</v>
      </c>
      <c r="B29" s="289" t="s">
        <v>214</v>
      </c>
      <c r="C29" s="111"/>
      <c r="D29" s="109">
        <v>27</v>
      </c>
      <c r="E29" s="115" t="s">
        <v>268</v>
      </c>
      <c r="F29" s="108"/>
    </row>
    <row r="30" spans="1:6" ht="24" customHeight="1" x14ac:dyDescent="0.45">
      <c r="A30" s="113">
        <v>26</v>
      </c>
      <c r="B30" s="291" t="s">
        <v>215</v>
      </c>
      <c r="C30" s="111"/>
      <c r="D30" s="113">
        <v>28</v>
      </c>
      <c r="E30" s="116" t="s">
        <v>269</v>
      </c>
      <c r="F30" s="108"/>
    </row>
    <row r="31" spans="1:6" ht="24" customHeight="1" x14ac:dyDescent="0.45">
      <c r="A31" s="109">
        <v>27</v>
      </c>
      <c r="B31" s="289" t="s">
        <v>216</v>
      </c>
      <c r="C31" s="111"/>
      <c r="D31" s="109">
        <v>29</v>
      </c>
      <c r="E31" s="115" t="s">
        <v>270</v>
      </c>
      <c r="F31" s="108"/>
    </row>
    <row r="32" spans="1:6" ht="24" customHeight="1" x14ac:dyDescent="0.45">
      <c r="A32" s="113">
        <v>28</v>
      </c>
      <c r="B32" s="291" t="s">
        <v>217</v>
      </c>
      <c r="C32" s="111"/>
      <c r="D32" s="113">
        <v>30</v>
      </c>
      <c r="E32" s="116" t="s">
        <v>271</v>
      </c>
      <c r="F32" s="108"/>
    </row>
    <row r="33" spans="1:6" ht="24" customHeight="1" x14ac:dyDescent="0.45">
      <c r="A33" s="109">
        <v>29</v>
      </c>
      <c r="B33" s="289" t="s">
        <v>133</v>
      </c>
      <c r="C33" s="111"/>
      <c r="D33" s="109">
        <v>31</v>
      </c>
      <c r="E33" s="115" t="s">
        <v>272</v>
      </c>
      <c r="F33" s="108"/>
    </row>
    <row r="34" spans="1:6" ht="24" customHeight="1" x14ac:dyDescent="0.45">
      <c r="A34" s="113">
        <v>30</v>
      </c>
      <c r="B34" s="291" t="s">
        <v>212</v>
      </c>
      <c r="C34" s="108"/>
      <c r="D34" s="108"/>
      <c r="E34" s="108"/>
      <c r="F34" s="108"/>
    </row>
    <row r="35" spans="1:6" ht="24" customHeight="1" x14ac:dyDescent="0.45">
      <c r="A35" s="119"/>
      <c r="B35" s="108"/>
      <c r="C35" s="108"/>
      <c r="D35" s="108"/>
      <c r="E35" s="108"/>
      <c r="F35" s="108"/>
    </row>
    <row r="36" spans="1:6" ht="24" customHeight="1" x14ac:dyDescent="0.45">
      <c r="A36" s="119"/>
      <c r="B36" s="108"/>
      <c r="C36" s="108"/>
      <c r="D36" s="108"/>
      <c r="E36" s="108"/>
      <c r="F36" s="108"/>
    </row>
  </sheetData>
  <mergeCells count="1">
    <mergeCell ref="A1:E3"/>
  </mergeCells>
  <hyperlinks>
    <hyperlink ref="B5" location="'جدول رقم 1'!A1" display="جملة المنشآت حسب فئة حجم المشتغلين والنشاط الاقتصادي 2017" xr:uid="{00000000-0004-0000-0000-000000000000}"/>
    <hyperlink ref="B6" location="'جدول رقم 2'!A1" display=" المشتغلون السعوديون حسب فئة حجم المنشأة والنشاط الاقتصادي 2017" xr:uid="{00000000-0004-0000-0000-000001000000}"/>
    <hyperlink ref="B7" location="'جدول رقم 3'!A1" display="المشتغلون غير السعوديين حسب فئة حجم المنشأة والنشاط الاقتصادي 2017" xr:uid="{00000000-0004-0000-0000-000002000000}"/>
    <hyperlink ref="B8" location="'جدول رقم 4'!A1" display="جملة المشتغلين حسب فئة حجم المنشأة والنشاط الاقتصادي 2017" xr:uid="{00000000-0004-0000-0000-000003000000}"/>
    <hyperlink ref="B9" location="'جدول رقم 5'!A1" display="عدد المشتغلين ( سعودي وغير سعودي ) حسب الجنس والنشاط الاقتصادي 2017" xr:uid="{00000000-0004-0000-0000-000004000000}"/>
    <hyperlink ref="B10" location="'جدول رقم 6'!A1" display="نسبة توظيف المشتغلين السعودين حسب الفئة والنشاط الاقتصادي 2017" xr:uid="{00000000-0004-0000-0000-000005000000}"/>
    <hyperlink ref="B11" location="'جدول رقم 7'!A1" display="المشتغلون(سعودي/غير سعودي) حسب المهنة والنشاط الاقتصادي 2017" xr:uid="{00000000-0004-0000-0000-000006000000}"/>
    <hyperlink ref="E5" location="'شكل 1'!A1" display="التوزيع النسبي للمنشآت في الأنشطة المميزة للسياحة حسب نوع النشاط" xr:uid="{00000000-0004-0000-0000-000007000000}"/>
    <hyperlink ref="E6" location="'شكل 2'!A1" display="التوزيع النسبي للمنشآت في الأنشطة المميزة للسياحة حسب حجم المنشأة" xr:uid="{00000000-0004-0000-0000-000008000000}"/>
    <hyperlink ref="E7" location="'شكل 3'!A1" display="توزيع المشتغلين في الأنشطة المميزة للسياحة حسب نوع النشاط" xr:uid="{00000000-0004-0000-0000-000009000000}"/>
    <hyperlink ref="E8" location="'شكل 4'!A1" display="توزيع المشتغلين في الأنشطة المميزة للسياحة حسب حجم المنشأة" xr:uid="{00000000-0004-0000-0000-00000A000000}"/>
    <hyperlink ref="E9" location="'شكل 5 '!A1" display="نسبة وظائف السعوديين في الأنشطة المميزة للسياحة" xr:uid="{00000000-0004-0000-0000-00000B000000}"/>
    <hyperlink ref="E10" location="'شكل 6'!A1" display="التوزيع النسبي للمشتغلين في الأنشطة المميزة للسياحة حسب الجنس" xr:uid="{00000000-0004-0000-0000-00000C000000}"/>
    <hyperlink ref="E11" location="'شكل 7'!A1" display="التوزيع النسبي للمشتغلين في الأنشطة المميزة للسياحة حسب الجنس والنشاط" xr:uid="{00000000-0004-0000-0000-00000D000000}"/>
    <hyperlink ref="E12" location="'شكل 8'!A1" display="التوزيع النسبي للإناث المشتغلات في الأنشطة المميزة للسياحة من إجمالي المشتغلات" xr:uid="{00000000-0004-0000-0000-00000E000000}"/>
    <hyperlink ref="E13" location="'شكل 9و10'!A1" display="التوزيع النسبي للمشتغلين حسب الجنسية والمهنة" xr:uid="{00000000-0004-0000-0000-00000F000000}"/>
    <hyperlink ref="E14" location="'شكل 11'!A1" display="التوزيع النسبي لتعويضات المشتغلين في الأنشطة المميزة للسياحة حسب نوع النشاط" xr:uid="{00000000-0004-0000-0000-000010000000}"/>
    <hyperlink ref="E15" location="'شكل 12'!A1" display="العلاقة بين نسبة المشتغلين والتعويضات المدفوعة لهم حسب النشاط " xr:uid="{00000000-0004-0000-0000-000011000000}"/>
    <hyperlink ref="E16" location="'شكل 13'!A1" display="توزيع تعويضات المشتغلين في الأنشطة المميزة للسياحة حسب حجم المنشأة" xr:uid="{00000000-0004-0000-0000-000012000000}"/>
    <hyperlink ref="E17" location="'شكل 14'!A1" display="التوزيع النسبي لتعويضات المشتغلين في الأنشطة المميزة للسياحة" xr:uid="{00000000-0004-0000-0000-000013000000}"/>
    <hyperlink ref="E18" location="'شكل 15 '!A1" display="توزيع الإيرادات التشغيلية للأنشطة المميزة للسياحة" xr:uid="{00000000-0004-0000-0000-000014000000}"/>
    <hyperlink ref="E19" location="'شكل 16'!A1" display="توزيع الإيرادات التشغيلية للأنشطة المميزة للسياحة حسب حجم المنشآت" xr:uid="{00000000-0004-0000-0000-000015000000}"/>
    <hyperlink ref="E20" location="'شكل 17'!A1" display="توزيع النفقات التشغيلية للأنشطة المميزة للسياحة" xr:uid="{00000000-0004-0000-0000-000016000000}"/>
    <hyperlink ref="E21" location="'شكل 18'!A1" display="توزيع النفقات التشغيلية للأنشطة المميزة للسياحة حسب حجم المنشآت" xr:uid="{00000000-0004-0000-0000-000017000000}"/>
    <hyperlink ref="E22" location="شكل19!A1" display="معدل إشغال الغرف/الشقق المفروشة حسب الأشهر" xr:uid="{00000000-0004-0000-0000-000018000000}"/>
    <hyperlink ref="E23" location="'شكل 20'!A1" display="متوسط السعر اليومي للغرف/الشقق المفروشة حسب النوع" xr:uid="{00000000-0004-0000-0000-000019000000}"/>
    <hyperlink ref="E24" location="'شكل 21'!A1" display="معدل العائد للغرف/الشقق المفروشة حسب الشهور" xr:uid="{00000000-0004-0000-0000-00001A000000}"/>
    <hyperlink ref="E25" location="'شكل 22'!A1" display="متوسط مدة الإقامة للغرف/الشقق المفروشة حسب الشهور" xr:uid="{00000000-0004-0000-0000-00001B000000}"/>
    <hyperlink ref="E26" location="'شكل 23,24'!A1" display="التوزيع النسبي للرحلات المباعة من قبل وحدات السفر والسياحة حسب نوع الرحلة" xr:uid="{00000000-0004-0000-0000-00001C000000}"/>
    <hyperlink ref="E27" location="'شكل 25'!A1" display="التوزيع النسبي للمنشآت التي تستخدم برامج التواصل الاجتماعي" xr:uid="{00000000-0004-0000-0000-00001D000000}"/>
    <hyperlink ref="E28" location="'شكل 26'!A1" display="التوزيع النسبي للمنشآت التي تستخدم البرامج الإلكترونية" xr:uid="{00000000-0004-0000-0000-00001E000000}"/>
    <hyperlink ref="E29" location="'شكل 27'!A1" display="التوزيع النسبي للمنشآت التي لديها بيانات سحابية" xr:uid="{00000000-0004-0000-0000-00001F000000}"/>
    <hyperlink ref="E30" location="'شكل 28'!A1" display="التوزيع النسبي لاستخدام المنشآت للأجهزة (كفية-محمولة-مكتبية)" xr:uid="{00000000-0004-0000-0000-000020000000}"/>
    <hyperlink ref="E31" location="'شكل 29'!A1" display="التوزيع النسبي للمنشآت التي لديها دفاتر محاسبية (ميزانية)" xr:uid="{00000000-0004-0000-0000-000021000000}"/>
    <hyperlink ref="E32" location="'شكل 30'!A1" display="آراء المنشآت السياحية حول أهم المعوقات" xr:uid="{00000000-0004-0000-0000-000022000000}"/>
    <hyperlink ref="E33" location="شكل31!A1" display="أهم المشكلات التي تواجه بيئة تطوير الأعمال" xr:uid="{00000000-0004-0000-0000-000023000000}"/>
    <hyperlink ref="B14" location="'جدول رقم 10'!A1" display="الرواتب والأجور حسب فئة حجم المنشأة والنشاط الاقتصادي 2017" xr:uid="{00000000-0004-0000-0000-000024000000}"/>
    <hyperlink ref="B15" location="'جدول رقم 11'!A1" display="المزيا والبدلات حسب فئة حجم المنشأة والنشاط الاقتصادي 2017" xr:uid="{00000000-0004-0000-0000-000025000000}"/>
    <hyperlink ref="B12" location="'جدول رقم 8'!A1" display="المشتغلون غير السعوديين حسب المهنة والنشاط الاقتصادي 2017" xr:uid="{00000000-0004-0000-0000-000026000000}"/>
    <hyperlink ref="B13" location="'جدول رقم  9'!A1" display="المشتغلون(سعودي/غير سعودي) حسب المهنة والنشاط الاقتصادي 2017" xr:uid="{00000000-0004-0000-0000-000027000000}"/>
    <hyperlink ref="B16" location="'جدول رقم 12'!A1" display="إجمالي تعويضات المشتغلين حسب فئة حجم المنشأة والنشاط الاقتصادي 2017" xr:uid="{00000000-0004-0000-0000-000028000000}"/>
    <hyperlink ref="B17" location="'جدول رقم 13'!A1" display="إجمالي تعويضات المشتغلين حسب النشاط الاقتصادي 2017" xr:uid="{00000000-0004-0000-0000-000029000000}"/>
    <hyperlink ref="B18" location="'جدول رقم 14'!A1" display="النفقات التشغيلية حسب فئة حجم المنشأة والنشاط الاقتصادي 2017" xr:uid="{00000000-0004-0000-0000-00002A000000}"/>
    <hyperlink ref="B19" location="'جدول رقم 15'!A1" display="الإيرادات التشغيلية حسب فئة حجم المنشأة والنشاط الاقتصادي 2017" xr:uid="{00000000-0004-0000-0000-00002B000000}"/>
    <hyperlink ref="B20" location="'جدول رقم 16'!A1" display="النفقات والإيرادات التشغيلية حسب النشاط الاقتصادي 2017" xr:uid="{00000000-0004-0000-0000-00002C000000}"/>
    <hyperlink ref="B21" location="'جدول رقم 17'!A1" display="فائض التشغيل حسب فئة حجم المنشآة والنشاط الاقتصادي 2017" xr:uid="{00000000-0004-0000-0000-00002D000000}"/>
    <hyperlink ref="B22" location="'جدول 18'!A1" display="نسب الإشغال الشهرية لوحدات الإقامة حسب النوع 2017" xr:uid="{00000000-0004-0000-0000-00002E000000}"/>
    <hyperlink ref="B23" location="'جدول رقم 19'!A1" display="متوسط السعر اليومي لوحدات الإقامة حسب الشهر 2017" xr:uid="{00000000-0004-0000-0000-00002F000000}"/>
    <hyperlink ref="B24" location="'جدول رقم 20'!A1" display="معدل العائد اليومي لوحدات الإقامة حسب النوع 2017" xr:uid="{00000000-0004-0000-0000-000030000000}"/>
    <hyperlink ref="B25" location="'جدول رقم 21'!A1" display="متوسط مدة الإقامة حسب النوع 2017" xr:uid="{00000000-0004-0000-0000-000031000000}"/>
    <hyperlink ref="B26" location="'جدول رقم 22'!A1" display="مؤشرات الأداء الرئيسة لخدمات نقل الركاب 2017" xr:uid="{00000000-0004-0000-0000-000032000000}"/>
    <hyperlink ref="B27" location="'جدول رقم 23'!A1" display="نسب رحلات النقل الجوي للركاب حسب نوع الرحلة 2017" xr:uid="{00000000-0004-0000-0000-000033000000}"/>
    <hyperlink ref="B28" location="'جدول رقم 24'!A1" display="التوزيع النسبي للمنشآت التي تستخدم برامج التواصل الاجتماعي حسب النشاط الاقتصادي 2017" xr:uid="{00000000-0004-0000-0000-000034000000}"/>
    <hyperlink ref="B29" location="'جدول رقم 25'!A1" display="التوزيع النسبي للمنشآت التي تستخدم البرامج الإلكترونية والخدمات المختلفة حسب النشاط الاقتصادي 2017" xr:uid="{00000000-0004-0000-0000-000035000000}"/>
    <hyperlink ref="B30" location="'جدول رقم 26'!A1" display="التوزيع النسبي للمنشآت التي لديها بيانات سحابية حسب النشاط الاقتصادي 2017" xr:uid="{00000000-0004-0000-0000-000036000000}"/>
    <hyperlink ref="B31" location="'جدول رقم  27'!A1" display="التوزيع النسبي للإجهزة المستخدمة في المنشآت حسب نوع الجهاز المستخدم والنشاط الاقتصادي 2017" xr:uid="{00000000-0004-0000-0000-000037000000}"/>
    <hyperlink ref="B32" location="'جدول رقم 28'!A1" display="التوزيع النسبي للمنشآت التي لديها دفاتر محاسبية (ميزانية) حسب النشاط الاقتصادي للمنشآة 2017" xr:uid="{00000000-0004-0000-0000-000038000000}"/>
    <hyperlink ref="B33" location="'جدول رقم 29'!A1" display="آراء المنشآت السياحية حول أهم المعوقات التي واجهت تأسيس أو مزاولة النشاط2017" xr:uid="{00000000-0004-0000-0000-000039000000}"/>
    <hyperlink ref="B34" location="'جدول رقم 30'!A1" display="أهم المشكلات التي تواجه تطوير بيئة الأعمال 2017" xr:uid="{00000000-0004-0000-0000-00003A000000}"/>
  </hyperlinks>
  <pageMargins left="0.7" right="0.7" top="0.75" bottom="0.75" header="0.3" footer="0.3"/>
  <pageSetup scale="51" orientation="portrait" r:id="rId1"/>
  <drawing r:id="rId2"/>
  <tableParts count="2">
    <tablePart r:id="rId3"/>
    <tablePart r:id="rId4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K22"/>
  <sheetViews>
    <sheetView rightToLeft="1" workbookViewId="0">
      <selection sqref="A1:J20"/>
    </sheetView>
  </sheetViews>
  <sheetFormatPr defaultRowHeight="21.75" x14ac:dyDescent="0.5"/>
  <cols>
    <col min="1" max="1" width="3.5" style="180" customWidth="1"/>
    <col min="2" max="2" width="34" style="6" customWidth="1"/>
    <col min="3" max="7" width="9.125" style="6" bestFit="1" customWidth="1"/>
    <col min="8" max="8" width="10.25" style="6" customWidth="1"/>
    <col min="9" max="9" width="46.25" style="6" bestFit="1" customWidth="1"/>
    <col min="10" max="10" width="3.875" style="180" bestFit="1" customWidth="1"/>
    <col min="11" max="16384" width="9" style="6"/>
  </cols>
  <sheetData>
    <row r="1" spans="1:11" s="174" customFormat="1" ht="20.100000000000001" customHeight="1" x14ac:dyDescent="0.3">
      <c r="A1" s="608" t="s">
        <v>27</v>
      </c>
      <c r="B1" s="608"/>
      <c r="C1" s="608"/>
      <c r="D1" s="608"/>
      <c r="E1" s="608"/>
      <c r="F1" s="608"/>
      <c r="G1" s="608"/>
      <c r="H1" s="609" t="s">
        <v>326</v>
      </c>
      <c r="I1" s="609"/>
      <c r="J1" s="609"/>
      <c r="K1" s="177"/>
    </row>
    <row r="2" spans="1:11" ht="20.100000000000001" customHeight="1" x14ac:dyDescent="0.5">
      <c r="A2" s="594" t="s">
        <v>230</v>
      </c>
      <c r="B2" s="594"/>
      <c r="C2" s="594"/>
      <c r="D2" s="594"/>
      <c r="E2" s="594"/>
      <c r="F2" s="594"/>
      <c r="G2" s="594"/>
      <c r="H2" s="594"/>
      <c r="I2" s="594"/>
      <c r="J2" s="594"/>
      <c r="K2" s="25"/>
    </row>
    <row r="3" spans="1:11" ht="20.100000000000001" customHeight="1" x14ac:dyDescent="0.5">
      <c r="A3" s="586" t="s">
        <v>311</v>
      </c>
      <c r="B3" s="586"/>
      <c r="C3" s="586"/>
      <c r="D3" s="586"/>
      <c r="E3" s="586"/>
      <c r="F3" s="586"/>
      <c r="G3" s="586"/>
      <c r="H3" s="586"/>
      <c r="I3" s="586"/>
      <c r="J3" s="586"/>
      <c r="K3" s="25"/>
    </row>
    <row r="4" spans="1:11" ht="20.100000000000001" customHeight="1" x14ac:dyDescent="0.5">
      <c r="A4" s="376" t="s">
        <v>0</v>
      </c>
      <c r="B4" s="376"/>
      <c r="C4" s="378" t="s">
        <v>323</v>
      </c>
      <c r="D4" s="378"/>
      <c r="E4" s="378"/>
      <c r="F4" s="378"/>
      <c r="G4" s="378"/>
      <c r="H4" s="376" t="s">
        <v>162</v>
      </c>
      <c r="I4" s="376" t="s">
        <v>304</v>
      </c>
      <c r="J4" s="376"/>
      <c r="K4" s="25"/>
    </row>
    <row r="5" spans="1:11" ht="20.100000000000001" customHeight="1" x14ac:dyDescent="0.5">
      <c r="A5" s="376"/>
      <c r="B5" s="376"/>
      <c r="C5" s="378"/>
      <c r="D5" s="378"/>
      <c r="E5" s="378"/>
      <c r="F5" s="378"/>
      <c r="G5" s="378"/>
      <c r="H5" s="376"/>
      <c r="I5" s="376"/>
      <c r="J5" s="376"/>
      <c r="K5" s="25"/>
    </row>
    <row r="6" spans="1:11" ht="20.100000000000001" customHeight="1" x14ac:dyDescent="0.5">
      <c r="A6" s="376"/>
      <c r="B6" s="376"/>
      <c r="C6" s="138" t="s">
        <v>163</v>
      </c>
      <c r="D6" s="138" t="s">
        <v>164</v>
      </c>
      <c r="E6" s="138" t="s">
        <v>165</v>
      </c>
      <c r="F6" s="138" t="s">
        <v>166</v>
      </c>
      <c r="G6" s="138" t="s">
        <v>167</v>
      </c>
      <c r="H6" s="376" t="s">
        <v>302</v>
      </c>
      <c r="I6" s="376"/>
      <c r="J6" s="376"/>
      <c r="K6" s="25"/>
    </row>
    <row r="7" spans="1:11" ht="20.100000000000001" customHeight="1" x14ac:dyDescent="0.5">
      <c r="A7" s="376"/>
      <c r="B7" s="376"/>
      <c r="C7" s="138" t="s">
        <v>305</v>
      </c>
      <c r="D7" s="138" t="s">
        <v>306</v>
      </c>
      <c r="E7" s="138" t="s">
        <v>307</v>
      </c>
      <c r="F7" s="138" t="s">
        <v>308</v>
      </c>
      <c r="G7" s="138" t="s">
        <v>309</v>
      </c>
      <c r="H7" s="376"/>
      <c r="I7" s="376"/>
      <c r="J7" s="376"/>
      <c r="K7" s="25"/>
    </row>
    <row r="8" spans="1:11" ht="20.100000000000001" customHeight="1" x14ac:dyDescent="0.5">
      <c r="A8" s="135">
        <v>1</v>
      </c>
      <c r="B8" s="129" t="s">
        <v>194</v>
      </c>
      <c r="C8" s="133">
        <v>16241</v>
      </c>
      <c r="D8" s="133">
        <v>14600</v>
      </c>
      <c r="E8" s="133">
        <v>27755</v>
      </c>
      <c r="F8" s="133">
        <v>32127</v>
      </c>
      <c r="G8" s="133">
        <v>24234</v>
      </c>
      <c r="H8" s="133">
        <v>114957</v>
      </c>
      <c r="I8" s="172" t="s">
        <v>34</v>
      </c>
      <c r="J8" s="135">
        <v>1</v>
      </c>
      <c r="K8" s="25"/>
    </row>
    <row r="9" spans="1:11" ht="20.100000000000001" customHeight="1" x14ac:dyDescent="0.5">
      <c r="A9" s="134">
        <v>2</v>
      </c>
      <c r="B9" s="125" t="s">
        <v>7</v>
      </c>
      <c r="C9" s="132">
        <v>33089</v>
      </c>
      <c r="D9" s="132">
        <v>31759</v>
      </c>
      <c r="E9" s="132">
        <v>29036</v>
      </c>
      <c r="F9" s="132">
        <v>82597</v>
      </c>
      <c r="G9" s="132">
        <v>113010</v>
      </c>
      <c r="H9" s="132">
        <v>289491</v>
      </c>
      <c r="I9" s="173" t="s">
        <v>35</v>
      </c>
      <c r="J9" s="134">
        <v>2</v>
      </c>
      <c r="K9" s="25"/>
    </row>
    <row r="10" spans="1:11" ht="20.100000000000001" customHeight="1" x14ac:dyDescent="0.5">
      <c r="A10" s="135">
        <v>3</v>
      </c>
      <c r="B10" s="129" t="s">
        <v>8</v>
      </c>
      <c r="C10" s="133">
        <v>185</v>
      </c>
      <c r="D10" s="133">
        <v>405</v>
      </c>
      <c r="E10" s="133">
        <v>319</v>
      </c>
      <c r="F10" s="133">
        <v>402</v>
      </c>
      <c r="G10" s="133">
        <v>282</v>
      </c>
      <c r="H10" s="133">
        <v>1593</v>
      </c>
      <c r="I10" s="172" t="s">
        <v>36</v>
      </c>
      <c r="J10" s="135">
        <v>3</v>
      </c>
      <c r="K10" s="25"/>
    </row>
    <row r="11" spans="1:11" ht="20.100000000000001" customHeight="1" x14ac:dyDescent="0.5">
      <c r="A11" s="134">
        <v>4</v>
      </c>
      <c r="B11" s="125" t="s">
        <v>9</v>
      </c>
      <c r="C11" s="132">
        <v>1294</v>
      </c>
      <c r="D11" s="132">
        <v>2867</v>
      </c>
      <c r="E11" s="132">
        <v>6506</v>
      </c>
      <c r="F11" s="132">
        <v>22564</v>
      </c>
      <c r="G11" s="132">
        <v>5540</v>
      </c>
      <c r="H11" s="132">
        <v>38771</v>
      </c>
      <c r="I11" s="173" t="s">
        <v>37</v>
      </c>
      <c r="J11" s="134">
        <v>4</v>
      </c>
      <c r="K11" s="25"/>
    </row>
    <row r="12" spans="1:11" ht="20.100000000000001" customHeight="1" x14ac:dyDescent="0.5">
      <c r="A12" s="135">
        <v>5</v>
      </c>
      <c r="B12" s="129" t="s">
        <v>10</v>
      </c>
      <c r="C12" s="133">
        <v>15</v>
      </c>
      <c r="D12" s="133">
        <v>57</v>
      </c>
      <c r="E12" s="133">
        <v>52</v>
      </c>
      <c r="F12" s="133">
        <v>48</v>
      </c>
      <c r="G12" s="133">
        <v>110</v>
      </c>
      <c r="H12" s="133">
        <v>282</v>
      </c>
      <c r="I12" s="172" t="s">
        <v>38</v>
      </c>
      <c r="J12" s="135">
        <v>5</v>
      </c>
      <c r="K12" s="25"/>
    </row>
    <row r="13" spans="1:11" ht="20.100000000000001" customHeight="1" x14ac:dyDescent="0.5">
      <c r="A13" s="134">
        <v>6</v>
      </c>
      <c r="B13" s="125" t="s">
        <v>11</v>
      </c>
      <c r="C13" s="132">
        <v>1886</v>
      </c>
      <c r="D13" s="132">
        <v>9308</v>
      </c>
      <c r="E13" s="132">
        <v>5800</v>
      </c>
      <c r="F13" s="132">
        <v>4026</v>
      </c>
      <c r="G13" s="132">
        <v>6116</v>
      </c>
      <c r="H13" s="132">
        <v>27136</v>
      </c>
      <c r="I13" s="173" t="s">
        <v>39</v>
      </c>
      <c r="J13" s="134">
        <v>6</v>
      </c>
      <c r="K13" s="25"/>
    </row>
    <row r="14" spans="1:11" ht="20.100000000000001" customHeight="1" x14ac:dyDescent="0.5">
      <c r="A14" s="135">
        <v>7</v>
      </c>
      <c r="B14" s="129" t="s">
        <v>192</v>
      </c>
      <c r="C14" s="133">
        <v>1788</v>
      </c>
      <c r="D14" s="133">
        <v>2795</v>
      </c>
      <c r="E14" s="133">
        <v>5174</v>
      </c>
      <c r="F14" s="133">
        <v>6154</v>
      </c>
      <c r="G14" s="133">
        <v>4582</v>
      </c>
      <c r="H14" s="133">
        <v>20493</v>
      </c>
      <c r="I14" s="172" t="s">
        <v>40</v>
      </c>
      <c r="J14" s="135">
        <v>7</v>
      </c>
      <c r="K14" s="25"/>
    </row>
    <row r="15" spans="1:11" ht="20.100000000000001" customHeight="1" x14ac:dyDescent="0.5">
      <c r="A15" s="134">
        <v>8</v>
      </c>
      <c r="B15" s="125" t="s">
        <v>32</v>
      </c>
      <c r="C15" s="132">
        <v>2804</v>
      </c>
      <c r="D15" s="132">
        <v>5775</v>
      </c>
      <c r="E15" s="132">
        <v>5547</v>
      </c>
      <c r="F15" s="132">
        <v>6563</v>
      </c>
      <c r="G15" s="132">
        <v>4451</v>
      </c>
      <c r="H15" s="132">
        <v>25140</v>
      </c>
      <c r="I15" s="173" t="s">
        <v>310</v>
      </c>
      <c r="J15" s="134">
        <v>8</v>
      </c>
      <c r="K15" s="25"/>
    </row>
    <row r="16" spans="1:11" ht="20.100000000000001" customHeight="1" x14ac:dyDescent="0.5">
      <c r="A16" s="135">
        <v>9</v>
      </c>
      <c r="B16" s="129" t="s">
        <v>12</v>
      </c>
      <c r="C16" s="133">
        <v>222</v>
      </c>
      <c r="D16" s="133">
        <v>320</v>
      </c>
      <c r="E16" s="133">
        <v>516</v>
      </c>
      <c r="F16" s="133">
        <v>578</v>
      </c>
      <c r="G16" s="133">
        <v>556</v>
      </c>
      <c r="H16" s="133">
        <v>2192</v>
      </c>
      <c r="I16" s="172" t="s">
        <v>42</v>
      </c>
      <c r="J16" s="135">
        <v>9</v>
      </c>
      <c r="K16" s="25"/>
    </row>
    <row r="17" spans="1:11" ht="20.100000000000001" customHeight="1" x14ac:dyDescent="0.5">
      <c r="A17" s="134">
        <v>10</v>
      </c>
      <c r="B17" s="125" t="s">
        <v>13</v>
      </c>
      <c r="C17" s="132">
        <v>735</v>
      </c>
      <c r="D17" s="132">
        <v>1982</v>
      </c>
      <c r="E17" s="132">
        <v>2556</v>
      </c>
      <c r="F17" s="132">
        <v>4702</v>
      </c>
      <c r="G17" s="132">
        <v>2991</v>
      </c>
      <c r="H17" s="132">
        <v>12966</v>
      </c>
      <c r="I17" s="173" t="s">
        <v>43</v>
      </c>
      <c r="J17" s="134">
        <v>10</v>
      </c>
      <c r="K17" s="25"/>
    </row>
    <row r="18" spans="1:11" ht="20.100000000000001" customHeight="1" x14ac:dyDescent="0.5">
      <c r="A18" s="135">
        <v>11</v>
      </c>
      <c r="B18" s="129" t="s">
        <v>14</v>
      </c>
      <c r="C18" s="133">
        <v>207</v>
      </c>
      <c r="D18" s="133">
        <v>220</v>
      </c>
      <c r="E18" s="133">
        <v>550</v>
      </c>
      <c r="F18" s="133">
        <v>850</v>
      </c>
      <c r="G18" s="133">
        <v>1093</v>
      </c>
      <c r="H18" s="133">
        <v>2920</v>
      </c>
      <c r="I18" s="172" t="s">
        <v>44</v>
      </c>
      <c r="J18" s="135">
        <v>11</v>
      </c>
      <c r="K18" s="25"/>
    </row>
    <row r="19" spans="1:11" ht="20.100000000000001" customHeight="1" x14ac:dyDescent="0.5">
      <c r="A19" s="369" t="s">
        <v>15</v>
      </c>
      <c r="B19" s="369"/>
      <c r="C19" s="139">
        <v>58466</v>
      </c>
      <c r="D19" s="139">
        <v>70088</v>
      </c>
      <c r="E19" s="139">
        <v>83811</v>
      </c>
      <c r="F19" s="139">
        <v>160611</v>
      </c>
      <c r="G19" s="139">
        <v>162965</v>
      </c>
      <c r="H19" s="176">
        <v>535941</v>
      </c>
      <c r="I19" s="369" t="s">
        <v>45</v>
      </c>
      <c r="J19" s="369"/>
      <c r="K19" s="25"/>
    </row>
    <row r="20" spans="1:11" s="175" customFormat="1" ht="20.100000000000001" customHeight="1" x14ac:dyDescent="0.35">
      <c r="A20" s="377" t="s">
        <v>287</v>
      </c>
      <c r="B20" s="377"/>
      <c r="C20" s="377"/>
      <c r="D20" s="377"/>
      <c r="E20" s="377"/>
      <c r="F20" s="377"/>
      <c r="G20" s="377"/>
      <c r="H20" s="377"/>
      <c r="I20" s="377"/>
      <c r="J20" s="377"/>
      <c r="K20" s="178"/>
    </row>
    <row r="21" spans="1:11" x14ac:dyDescent="0.5">
      <c r="A21" s="179"/>
      <c r="B21" s="25"/>
      <c r="C21" s="25"/>
      <c r="D21" s="25"/>
      <c r="E21" s="25"/>
      <c r="F21" s="25"/>
      <c r="G21" s="25"/>
      <c r="H21" s="25"/>
      <c r="I21" s="25"/>
      <c r="J21" s="179"/>
      <c r="K21" s="25"/>
    </row>
    <row r="22" spans="1:11" x14ac:dyDescent="0.5">
      <c r="A22" s="179"/>
      <c r="B22" s="25"/>
      <c r="C22" s="25"/>
      <c r="D22" s="25"/>
      <c r="E22" s="25"/>
      <c r="F22" s="25"/>
      <c r="G22" s="25"/>
      <c r="H22" s="25"/>
      <c r="I22" s="25"/>
      <c r="J22" s="179"/>
      <c r="K22" s="25"/>
    </row>
  </sheetData>
  <mergeCells count="12">
    <mergeCell ref="H6:H7"/>
    <mergeCell ref="A19:B19"/>
    <mergeCell ref="I19:J19"/>
    <mergeCell ref="A20:J20"/>
    <mergeCell ref="A1:G1"/>
    <mergeCell ref="H1:J1"/>
    <mergeCell ref="A2:J2"/>
    <mergeCell ref="A3:J3"/>
    <mergeCell ref="A4:B7"/>
    <mergeCell ref="C4:G5"/>
    <mergeCell ref="H4:H5"/>
    <mergeCell ref="I4:J7"/>
  </mergeCells>
  <pageMargins left="0.7" right="0.7" top="0.75" bottom="0.75" header="0.3" footer="0.3"/>
  <pageSetup paperSize="9" scale="56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20"/>
  <sheetViews>
    <sheetView rightToLeft="1" workbookViewId="0">
      <selection sqref="A1:I19"/>
    </sheetView>
  </sheetViews>
  <sheetFormatPr defaultRowHeight="14.25" x14ac:dyDescent="0.2"/>
  <cols>
    <col min="1" max="1" width="4.625" style="147" customWidth="1"/>
    <col min="2" max="2" width="26.5" bestFit="1" customWidth="1"/>
    <col min="3" max="7" width="18.125" customWidth="1"/>
    <col min="8" max="8" width="25.625" customWidth="1"/>
    <col min="9" max="9" width="4.625" style="147" customWidth="1"/>
  </cols>
  <sheetData>
    <row r="1" spans="1:10" s="150" customFormat="1" ht="20.100000000000001" customHeight="1" x14ac:dyDescent="0.2">
      <c r="A1" s="404" t="s">
        <v>28</v>
      </c>
      <c r="B1" s="404"/>
      <c r="C1" s="404"/>
      <c r="D1" s="404"/>
      <c r="E1" s="404"/>
      <c r="F1" s="610" t="s">
        <v>327</v>
      </c>
      <c r="G1" s="610"/>
      <c r="H1" s="610"/>
      <c r="I1" s="610"/>
      <c r="J1" s="165"/>
    </row>
    <row r="2" spans="1:10" ht="20.100000000000001" customHeight="1" x14ac:dyDescent="0.2">
      <c r="A2" s="594" t="s">
        <v>137</v>
      </c>
      <c r="B2" s="594"/>
      <c r="C2" s="594"/>
      <c r="D2" s="594"/>
      <c r="E2" s="594"/>
      <c r="F2" s="594"/>
      <c r="G2" s="594"/>
      <c r="H2" s="594"/>
      <c r="I2" s="594"/>
      <c r="J2" s="56"/>
    </row>
    <row r="3" spans="1:10" ht="20.100000000000001" customHeight="1" x14ac:dyDescent="0.25">
      <c r="A3" s="611" t="s">
        <v>312</v>
      </c>
      <c r="B3" s="611"/>
      <c r="C3" s="611"/>
      <c r="D3" s="611"/>
      <c r="E3" s="611"/>
      <c r="F3" s="611"/>
      <c r="G3" s="611"/>
      <c r="H3" s="611"/>
      <c r="I3" s="611"/>
      <c r="J3" s="56"/>
    </row>
    <row r="4" spans="1:10" ht="20.100000000000001" customHeight="1" x14ac:dyDescent="0.2">
      <c r="A4" s="379" t="s">
        <v>418</v>
      </c>
      <c r="B4" s="380"/>
      <c r="C4" s="380"/>
      <c r="D4" s="380"/>
      <c r="E4" s="380"/>
      <c r="F4" s="380"/>
      <c r="G4" s="380"/>
      <c r="H4" s="380"/>
      <c r="I4" s="381"/>
      <c r="J4" s="56"/>
    </row>
    <row r="5" spans="1:10" ht="20.100000000000001" customHeight="1" x14ac:dyDescent="0.2">
      <c r="A5" s="357" t="s">
        <v>0</v>
      </c>
      <c r="B5" s="358"/>
      <c r="C5" s="140" t="s">
        <v>1</v>
      </c>
      <c r="D5" s="140" t="s">
        <v>2</v>
      </c>
      <c r="E5" s="140" t="s">
        <v>3</v>
      </c>
      <c r="F5" s="140" t="s">
        <v>4</v>
      </c>
      <c r="G5" s="140" t="s">
        <v>5</v>
      </c>
      <c r="H5" s="361" t="s">
        <v>33</v>
      </c>
      <c r="I5" s="362"/>
      <c r="J5" s="56"/>
    </row>
    <row r="6" spans="1:10" ht="20.100000000000001" customHeight="1" x14ac:dyDescent="0.2">
      <c r="A6" s="359"/>
      <c r="B6" s="360"/>
      <c r="C6" s="140" t="s">
        <v>283</v>
      </c>
      <c r="D6" s="140" t="s">
        <v>284</v>
      </c>
      <c r="E6" s="140" t="s">
        <v>285</v>
      </c>
      <c r="F6" s="140" t="s">
        <v>286</v>
      </c>
      <c r="G6" s="140" t="s">
        <v>45</v>
      </c>
      <c r="H6" s="363"/>
      <c r="I6" s="364"/>
      <c r="J6" s="56"/>
    </row>
    <row r="7" spans="1:10" ht="20.100000000000001" customHeight="1" x14ac:dyDescent="0.2">
      <c r="A7" s="135">
        <v>1</v>
      </c>
      <c r="B7" s="129" t="s">
        <v>144</v>
      </c>
      <c r="C7" s="130">
        <v>599253.16460026137</v>
      </c>
      <c r="D7" s="130">
        <v>671066.28575684445</v>
      </c>
      <c r="E7" s="130">
        <v>858878.13076261873</v>
      </c>
      <c r="F7" s="130">
        <v>436067.99999999924</v>
      </c>
      <c r="G7" s="130">
        <f t="shared" ref="G7:G18" si="0">SUM(C7:F7)</f>
        <v>2565265.5811197236</v>
      </c>
      <c r="H7" s="154" t="s">
        <v>34</v>
      </c>
      <c r="I7" s="159">
        <v>1</v>
      </c>
      <c r="J7" s="56"/>
    </row>
    <row r="8" spans="1:10" ht="20.100000000000001" customHeight="1" x14ac:dyDescent="0.2">
      <c r="A8" s="134">
        <v>2</v>
      </c>
      <c r="B8" s="125" t="s">
        <v>7</v>
      </c>
      <c r="C8" s="126">
        <v>2523730.0938446196</v>
      </c>
      <c r="D8" s="126">
        <v>2983465.3578879526</v>
      </c>
      <c r="E8" s="126">
        <v>283863.84340896801</v>
      </c>
      <c r="F8" s="126">
        <v>525091.99999999988</v>
      </c>
      <c r="G8" s="126">
        <f t="shared" si="0"/>
        <v>6316151.2951415405</v>
      </c>
      <c r="H8" s="156" t="s">
        <v>35</v>
      </c>
      <c r="I8" s="160">
        <v>2</v>
      </c>
      <c r="J8" s="56"/>
    </row>
    <row r="9" spans="1:10" ht="20.100000000000001" customHeight="1" x14ac:dyDescent="0.2">
      <c r="A9" s="135">
        <v>3</v>
      </c>
      <c r="B9" s="129" t="s">
        <v>8</v>
      </c>
      <c r="C9" s="130">
        <v>0</v>
      </c>
      <c r="D9" s="130">
        <v>0</v>
      </c>
      <c r="E9" s="130">
        <v>0</v>
      </c>
      <c r="F9" s="130">
        <v>69164</v>
      </c>
      <c r="G9" s="130">
        <f t="shared" si="0"/>
        <v>69164</v>
      </c>
      <c r="H9" s="154" t="s">
        <v>36</v>
      </c>
      <c r="I9" s="159">
        <v>3</v>
      </c>
      <c r="J9" s="56"/>
    </row>
    <row r="10" spans="1:10" ht="20.100000000000001" customHeight="1" x14ac:dyDescent="0.2">
      <c r="A10" s="134">
        <v>4</v>
      </c>
      <c r="B10" s="125" t="s">
        <v>9</v>
      </c>
      <c r="C10" s="126">
        <v>102497.99999999999</v>
      </c>
      <c r="D10" s="126">
        <v>363683.59564602113</v>
      </c>
      <c r="E10" s="126">
        <v>383409.35679634428</v>
      </c>
      <c r="F10" s="126">
        <v>246270.33961704042</v>
      </c>
      <c r="G10" s="126">
        <f t="shared" si="0"/>
        <v>1095861.2920594059</v>
      </c>
      <c r="H10" s="156" t="s">
        <v>37</v>
      </c>
      <c r="I10" s="160">
        <v>4</v>
      </c>
      <c r="J10" s="56"/>
    </row>
    <row r="11" spans="1:10" ht="20.100000000000001" customHeight="1" x14ac:dyDescent="0.2">
      <c r="A11" s="135">
        <v>5</v>
      </c>
      <c r="B11" s="129" t="s">
        <v>10</v>
      </c>
      <c r="C11" s="130">
        <v>2225.16</v>
      </c>
      <c r="D11" s="130">
        <v>6057.15</v>
      </c>
      <c r="E11" s="130">
        <v>0</v>
      </c>
      <c r="F11" s="130">
        <v>0</v>
      </c>
      <c r="G11" s="130">
        <f t="shared" si="0"/>
        <v>8282.31</v>
      </c>
      <c r="H11" s="154" t="s">
        <v>38</v>
      </c>
      <c r="I11" s="159">
        <v>5</v>
      </c>
      <c r="J11" s="56"/>
    </row>
    <row r="12" spans="1:10" ht="20.100000000000001" customHeight="1" x14ac:dyDescent="0.2">
      <c r="A12" s="134">
        <v>6</v>
      </c>
      <c r="B12" s="125" t="s">
        <v>11</v>
      </c>
      <c r="C12" s="126">
        <v>0</v>
      </c>
      <c r="D12" s="126">
        <v>0</v>
      </c>
      <c r="E12" s="126">
        <v>0</v>
      </c>
      <c r="F12" s="126">
        <v>2755462.5</v>
      </c>
      <c r="G12" s="126">
        <f t="shared" si="0"/>
        <v>2755462.5</v>
      </c>
      <c r="H12" s="156" t="s">
        <v>39</v>
      </c>
      <c r="I12" s="160">
        <v>6</v>
      </c>
      <c r="J12" s="56"/>
    </row>
    <row r="13" spans="1:10" ht="20.100000000000001" customHeight="1" x14ac:dyDescent="0.2">
      <c r="A13" s="135">
        <v>7</v>
      </c>
      <c r="B13" s="129" t="s">
        <v>192</v>
      </c>
      <c r="C13" s="130">
        <v>270608.43614117597</v>
      </c>
      <c r="D13" s="130">
        <v>154323.10280348297</v>
      </c>
      <c r="E13" s="130">
        <v>104061</v>
      </c>
      <c r="F13" s="130">
        <v>28874</v>
      </c>
      <c r="G13" s="130">
        <f t="shared" si="0"/>
        <v>557866.53894465894</v>
      </c>
      <c r="H13" s="154" t="s">
        <v>40</v>
      </c>
      <c r="I13" s="159">
        <v>7</v>
      </c>
      <c r="J13" s="56"/>
    </row>
    <row r="14" spans="1:10" ht="20.100000000000001" customHeight="1" x14ac:dyDescent="0.2">
      <c r="A14" s="134">
        <v>8</v>
      </c>
      <c r="B14" s="125" t="s">
        <v>32</v>
      </c>
      <c r="C14" s="126">
        <v>365553.87852727826</v>
      </c>
      <c r="D14" s="126">
        <v>465295</v>
      </c>
      <c r="E14" s="126">
        <v>209466.99999999988</v>
      </c>
      <c r="F14" s="126">
        <v>179804</v>
      </c>
      <c r="G14" s="126">
        <f t="shared" si="0"/>
        <v>1220119.8785272781</v>
      </c>
      <c r="H14" s="156" t="s">
        <v>41</v>
      </c>
      <c r="I14" s="160">
        <v>8</v>
      </c>
      <c r="J14" s="56"/>
    </row>
    <row r="15" spans="1:10" ht="20.100000000000001" customHeight="1" x14ac:dyDescent="0.2">
      <c r="A15" s="135">
        <v>9</v>
      </c>
      <c r="B15" s="129" t="s">
        <v>12</v>
      </c>
      <c r="C15" s="130">
        <v>13402.15139442231</v>
      </c>
      <c r="D15" s="130">
        <v>38841.999999999993</v>
      </c>
      <c r="E15" s="130">
        <v>0</v>
      </c>
      <c r="F15" s="130">
        <v>0</v>
      </c>
      <c r="G15" s="130">
        <f t="shared" si="0"/>
        <v>52244.151394422304</v>
      </c>
      <c r="H15" s="154" t="s">
        <v>42</v>
      </c>
      <c r="I15" s="159">
        <v>9</v>
      </c>
      <c r="J15" s="56"/>
    </row>
    <row r="16" spans="1:10" ht="20.100000000000001" customHeight="1" x14ac:dyDescent="0.2">
      <c r="A16" s="134">
        <v>10</v>
      </c>
      <c r="B16" s="125" t="s">
        <v>13</v>
      </c>
      <c r="C16" s="126">
        <v>71681.902284738229</v>
      </c>
      <c r="D16" s="126">
        <v>278992.26989177155</v>
      </c>
      <c r="E16" s="126">
        <v>102633.07726638649</v>
      </c>
      <c r="F16" s="126">
        <v>0</v>
      </c>
      <c r="G16" s="126">
        <f t="shared" si="0"/>
        <v>453307.24944289622</v>
      </c>
      <c r="H16" s="156" t="s">
        <v>43</v>
      </c>
      <c r="I16" s="160">
        <v>10</v>
      </c>
      <c r="J16" s="56"/>
    </row>
    <row r="17" spans="1:10" ht="20.100000000000001" customHeight="1" x14ac:dyDescent="0.2">
      <c r="A17" s="135">
        <v>11</v>
      </c>
      <c r="B17" s="129" t="s">
        <v>14</v>
      </c>
      <c r="C17" s="130">
        <v>34261.885000000002</v>
      </c>
      <c r="D17" s="130">
        <v>36894</v>
      </c>
      <c r="E17" s="130">
        <v>42654</v>
      </c>
      <c r="F17" s="130">
        <v>0</v>
      </c>
      <c r="G17" s="130">
        <f t="shared" si="0"/>
        <v>113809.88500000001</v>
      </c>
      <c r="H17" s="154" t="s">
        <v>44</v>
      </c>
      <c r="I17" s="159">
        <v>11</v>
      </c>
      <c r="J17" s="56"/>
    </row>
    <row r="18" spans="1:10" ht="20.100000000000001" customHeight="1" x14ac:dyDescent="0.2">
      <c r="A18" s="369" t="s">
        <v>15</v>
      </c>
      <c r="B18" s="369"/>
      <c r="C18" s="181">
        <f>SUM(C7:C17)</f>
        <v>3983214.6717924955</v>
      </c>
      <c r="D18" s="181">
        <f>SUM(D7:D17)</f>
        <v>4998618.7619860722</v>
      </c>
      <c r="E18" s="181">
        <f>SUM(E7:E17)</f>
        <v>1984966.4082343176</v>
      </c>
      <c r="F18" s="181">
        <f>SUM(F7:F17)</f>
        <v>4240734.83961704</v>
      </c>
      <c r="G18" s="181">
        <f t="shared" si="0"/>
        <v>15207534.681629924</v>
      </c>
      <c r="H18" s="368" t="s">
        <v>45</v>
      </c>
      <c r="I18" s="368"/>
      <c r="J18" s="56"/>
    </row>
    <row r="19" spans="1:10" ht="20.100000000000001" customHeight="1" x14ac:dyDescent="0.35">
      <c r="A19" s="365" t="s">
        <v>287</v>
      </c>
      <c r="B19" s="366"/>
      <c r="C19" s="366"/>
      <c r="D19" s="366"/>
      <c r="E19" s="366"/>
      <c r="F19" s="366"/>
      <c r="G19" s="366"/>
      <c r="H19" s="366"/>
      <c r="I19" s="367"/>
      <c r="J19" s="56"/>
    </row>
    <row r="20" spans="1:10" x14ac:dyDescent="0.2">
      <c r="A20" s="146"/>
      <c r="B20" s="16"/>
      <c r="C20" s="16"/>
      <c r="D20" s="16"/>
      <c r="E20" s="16"/>
      <c r="F20" s="16"/>
      <c r="G20" s="16"/>
      <c r="H20" s="16"/>
      <c r="I20" s="146"/>
    </row>
  </sheetData>
  <mergeCells count="10">
    <mergeCell ref="A19:I19"/>
    <mergeCell ref="A5:B6"/>
    <mergeCell ref="H5:I6"/>
    <mergeCell ref="A2:I2"/>
    <mergeCell ref="A1:E1"/>
    <mergeCell ref="F1:I1"/>
    <mergeCell ref="A18:B18"/>
    <mergeCell ref="H18:I18"/>
    <mergeCell ref="A3:I3"/>
    <mergeCell ref="A4:I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20"/>
  <sheetViews>
    <sheetView rightToLeft="1" workbookViewId="0">
      <selection sqref="A1:I19"/>
    </sheetView>
  </sheetViews>
  <sheetFormatPr defaultRowHeight="14.25" x14ac:dyDescent="0.2"/>
  <cols>
    <col min="1" max="1" width="4.625" customWidth="1"/>
    <col min="2" max="2" width="25.625" customWidth="1"/>
    <col min="3" max="7" width="18.125" customWidth="1"/>
    <col min="8" max="8" width="25.625" customWidth="1"/>
    <col min="9" max="9" width="4.625" customWidth="1"/>
  </cols>
  <sheetData>
    <row r="1" spans="1:10" s="150" customFormat="1" ht="20.100000000000001" customHeight="1" x14ac:dyDescent="0.2">
      <c r="A1" s="580" t="s">
        <v>29</v>
      </c>
      <c r="B1" s="581"/>
      <c r="C1" s="581"/>
      <c r="D1" s="581"/>
      <c r="E1" s="582"/>
      <c r="F1" s="406" t="s">
        <v>328</v>
      </c>
      <c r="G1" s="407"/>
      <c r="H1" s="407"/>
      <c r="I1" s="408"/>
      <c r="J1" s="149"/>
    </row>
    <row r="2" spans="1:10" ht="20.100000000000001" customHeight="1" x14ac:dyDescent="0.2">
      <c r="A2" s="595" t="s">
        <v>139</v>
      </c>
      <c r="B2" s="596"/>
      <c r="C2" s="596"/>
      <c r="D2" s="596"/>
      <c r="E2" s="596"/>
      <c r="F2" s="596"/>
      <c r="G2" s="596"/>
      <c r="H2" s="596"/>
      <c r="I2" s="597"/>
      <c r="J2" s="16"/>
    </row>
    <row r="3" spans="1:10" ht="20.100000000000001" customHeight="1" x14ac:dyDescent="0.2">
      <c r="A3" s="591" t="s">
        <v>314</v>
      </c>
      <c r="B3" s="592"/>
      <c r="C3" s="592"/>
      <c r="D3" s="592"/>
      <c r="E3" s="592"/>
      <c r="F3" s="592"/>
      <c r="G3" s="592"/>
      <c r="H3" s="592"/>
      <c r="I3" s="593"/>
      <c r="J3" s="16"/>
    </row>
    <row r="4" spans="1:10" s="145" customFormat="1" ht="20.100000000000001" customHeight="1" x14ac:dyDescent="0.2">
      <c r="A4" s="382" t="s">
        <v>340</v>
      </c>
      <c r="B4" s="383"/>
      <c r="C4" s="383"/>
      <c r="D4" s="383"/>
      <c r="E4" s="383"/>
      <c r="F4" s="383"/>
      <c r="G4" s="383"/>
      <c r="H4" s="383"/>
      <c r="I4" s="384"/>
      <c r="J4" s="144"/>
    </row>
    <row r="5" spans="1:10" ht="20.100000000000001" customHeight="1" x14ac:dyDescent="0.2">
      <c r="A5" s="357" t="s">
        <v>0</v>
      </c>
      <c r="B5" s="358"/>
      <c r="C5" s="140" t="s">
        <v>1</v>
      </c>
      <c r="D5" s="140" t="s">
        <v>2</v>
      </c>
      <c r="E5" s="140" t="s">
        <v>3</v>
      </c>
      <c r="F5" s="140" t="s">
        <v>4</v>
      </c>
      <c r="G5" s="140" t="s">
        <v>5</v>
      </c>
      <c r="H5" s="361" t="s">
        <v>33</v>
      </c>
      <c r="I5" s="362"/>
      <c r="J5" s="16"/>
    </row>
    <row r="6" spans="1:10" ht="20.100000000000001" customHeight="1" x14ac:dyDescent="0.2">
      <c r="A6" s="359"/>
      <c r="B6" s="360"/>
      <c r="C6" s="140" t="s">
        <v>283</v>
      </c>
      <c r="D6" s="140" t="s">
        <v>284</v>
      </c>
      <c r="E6" s="140" t="s">
        <v>285</v>
      </c>
      <c r="F6" s="140" t="s">
        <v>286</v>
      </c>
      <c r="G6" s="140" t="s">
        <v>45</v>
      </c>
      <c r="H6" s="363"/>
      <c r="I6" s="364"/>
      <c r="J6" s="16"/>
    </row>
    <row r="7" spans="1:10" ht="20.100000000000001" customHeight="1" x14ac:dyDescent="0.2">
      <c r="A7" s="128">
        <v>1</v>
      </c>
      <c r="B7" s="129" t="s">
        <v>144</v>
      </c>
      <c r="C7" s="133">
        <v>684150.23210461088</v>
      </c>
      <c r="D7" s="133">
        <v>878729.76564518758</v>
      </c>
      <c r="E7" s="133">
        <v>1131195.0389724071</v>
      </c>
      <c r="F7" s="133">
        <v>578546.9999999993</v>
      </c>
      <c r="G7" s="133">
        <f t="shared" ref="G7:G18" si="0">SUM(C7:F7)</f>
        <v>3272622.0367222046</v>
      </c>
      <c r="H7" s="154" t="s">
        <v>34</v>
      </c>
      <c r="I7" s="155">
        <v>1</v>
      </c>
      <c r="J7" s="16"/>
    </row>
    <row r="8" spans="1:10" ht="20.100000000000001" customHeight="1" x14ac:dyDescent="0.2">
      <c r="A8" s="124">
        <v>2</v>
      </c>
      <c r="B8" s="125" t="s">
        <v>7</v>
      </c>
      <c r="C8" s="132">
        <v>2980086.0938446186</v>
      </c>
      <c r="D8" s="132">
        <v>3441267.4086308442</v>
      </c>
      <c r="E8" s="132">
        <v>343930.91438141908</v>
      </c>
      <c r="F8" s="132">
        <v>610525.99999999988</v>
      </c>
      <c r="G8" s="132">
        <f t="shared" si="0"/>
        <v>7375810.4168568822</v>
      </c>
      <c r="H8" s="156" t="s">
        <v>35</v>
      </c>
      <c r="I8" s="157">
        <v>2</v>
      </c>
      <c r="J8" s="16"/>
    </row>
    <row r="9" spans="1:10" ht="20.100000000000001" customHeight="1" x14ac:dyDescent="0.2">
      <c r="A9" s="128">
        <v>3</v>
      </c>
      <c r="B9" s="129" t="s">
        <v>8</v>
      </c>
      <c r="C9" s="133">
        <v>0</v>
      </c>
      <c r="D9" s="133">
        <v>0</v>
      </c>
      <c r="E9" s="133">
        <v>0</v>
      </c>
      <c r="F9" s="133">
        <v>87087</v>
      </c>
      <c r="G9" s="133">
        <f t="shared" si="0"/>
        <v>87087</v>
      </c>
      <c r="H9" s="154" t="s">
        <v>36</v>
      </c>
      <c r="I9" s="155">
        <v>3</v>
      </c>
      <c r="J9" s="16"/>
    </row>
    <row r="10" spans="1:10" ht="20.100000000000001" customHeight="1" x14ac:dyDescent="0.2">
      <c r="A10" s="124">
        <v>4</v>
      </c>
      <c r="B10" s="125" t="s">
        <v>9</v>
      </c>
      <c r="C10" s="132">
        <v>116514.96363636362</v>
      </c>
      <c r="D10" s="132">
        <v>444233.59564602113</v>
      </c>
      <c r="E10" s="132">
        <v>491437.29265739286</v>
      </c>
      <c r="F10" s="132">
        <v>314335.11195411743</v>
      </c>
      <c r="G10" s="132">
        <f t="shared" si="0"/>
        <v>1366520.963893895</v>
      </c>
      <c r="H10" s="156" t="s">
        <v>37</v>
      </c>
      <c r="I10" s="157">
        <v>4</v>
      </c>
      <c r="J10" s="16"/>
    </row>
    <row r="11" spans="1:10" ht="20.100000000000001" customHeight="1" x14ac:dyDescent="0.2">
      <c r="A11" s="128">
        <v>5</v>
      </c>
      <c r="B11" s="129" t="s">
        <v>10</v>
      </c>
      <c r="C11" s="133">
        <v>2467.08</v>
      </c>
      <c r="D11" s="133">
        <v>6916.15</v>
      </c>
      <c r="E11" s="133">
        <v>0</v>
      </c>
      <c r="F11" s="133">
        <v>0</v>
      </c>
      <c r="G11" s="133">
        <f t="shared" si="0"/>
        <v>9383.23</v>
      </c>
      <c r="H11" s="154" t="s">
        <v>38</v>
      </c>
      <c r="I11" s="155">
        <v>5</v>
      </c>
      <c r="J11" s="16"/>
    </row>
    <row r="12" spans="1:10" ht="20.100000000000001" customHeight="1" x14ac:dyDescent="0.2">
      <c r="A12" s="124">
        <v>6</v>
      </c>
      <c r="B12" s="125" t="s">
        <v>11</v>
      </c>
      <c r="C12" s="132">
        <v>0</v>
      </c>
      <c r="D12" s="132">
        <v>0</v>
      </c>
      <c r="E12" s="132">
        <v>0</v>
      </c>
      <c r="F12" s="132">
        <v>3703768.5</v>
      </c>
      <c r="G12" s="132">
        <f t="shared" si="0"/>
        <v>3703768.5</v>
      </c>
      <c r="H12" s="156" t="s">
        <v>39</v>
      </c>
      <c r="I12" s="157">
        <v>6</v>
      </c>
      <c r="J12" s="16"/>
    </row>
    <row r="13" spans="1:10" ht="20.100000000000001" customHeight="1" x14ac:dyDescent="0.2">
      <c r="A13" s="128">
        <v>7</v>
      </c>
      <c r="B13" s="129" t="s">
        <v>192</v>
      </c>
      <c r="C13" s="133">
        <v>298088.43614117597</v>
      </c>
      <c r="D13" s="133">
        <v>173203.10280348297</v>
      </c>
      <c r="E13" s="133">
        <v>120627</v>
      </c>
      <c r="F13" s="133">
        <v>35497.400536298112</v>
      </c>
      <c r="G13" s="133">
        <f t="shared" si="0"/>
        <v>627415.93948095711</v>
      </c>
      <c r="H13" s="154" t="s">
        <v>40</v>
      </c>
      <c r="I13" s="155">
        <v>7</v>
      </c>
      <c r="J13" s="16"/>
    </row>
    <row r="14" spans="1:10" ht="20.100000000000001" customHeight="1" x14ac:dyDescent="0.2">
      <c r="A14" s="124">
        <v>8</v>
      </c>
      <c r="B14" s="125" t="s">
        <v>32</v>
      </c>
      <c r="C14" s="132">
        <v>431742.8785272782</v>
      </c>
      <c r="D14" s="132">
        <v>542366</v>
      </c>
      <c r="E14" s="132">
        <v>255469.79477414198</v>
      </c>
      <c r="F14" s="132">
        <v>235297</v>
      </c>
      <c r="G14" s="132">
        <f t="shared" si="0"/>
        <v>1464875.6733014202</v>
      </c>
      <c r="H14" s="156" t="s">
        <v>41</v>
      </c>
      <c r="I14" s="157">
        <v>8</v>
      </c>
      <c r="J14" s="16"/>
    </row>
    <row r="15" spans="1:10" ht="20.100000000000001" customHeight="1" x14ac:dyDescent="0.2">
      <c r="A15" s="128">
        <v>9</v>
      </c>
      <c r="B15" s="129" t="s">
        <v>12</v>
      </c>
      <c r="C15" s="133">
        <v>14482.15139442231</v>
      </c>
      <c r="D15" s="133">
        <v>45382.999999999993</v>
      </c>
      <c r="E15" s="133">
        <v>0</v>
      </c>
      <c r="F15" s="133">
        <v>0</v>
      </c>
      <c r="G15" s="133">
        <f t="shared" si="0"/>
        <v>59865.151394422304</v>
      </c>
      <c r="H15" s="154" t="s">
        <v>42</v>
      </c>
      <c r="I15" s="155">
        <v>9</v>
      </c>
      <c r="J15" s="16"/>
    </row>
    <row r="16" spans="1:10" ht="20.100000000000001" customHeight="1" x14ac:dyDescent="0.2">
      <c r="A16" s="124">
        <v>10</v>
      </c>
      <c r="B16" s="125" t="s">
        <v>13</v>
      </c>
      <c r="C16" s="132">
        <v>86274.902284738229</v>
      </c>
      <c r="D16" s="132">
        <v>330266.28433190554</v>
      </c>
      <c r="E16" s="132">
        <v>124980.07726638649</v>
      </c>
      <c r="F16" s="132">
        <v>0</v>
      </c>
      <c r="G16" s="132">
        <f t="shared" si="0"/>
        <v>541521.26388303027</v>
      </c>
      <c r="H16" s="156" t="s">
        <v>43</v>
      </c>
      <c r="I16" s="157">
        <v>10</v>
      </c>
      <c r="J16" s="16"/>
    </row>
    <row r="17" spans="1:10" ht="20.100000000000001" customHeight="1" x14ac:dyDescent="0.2">
      <c r="A17" s="128">
        <v>11</v>
      </c>
      <c r="B17" s="129" t="s">
        <v>14</v>
      </c>
      <c r="C17" s="133">
        <v>37154.637866004967</v>
      </c>
      <c r="D17" s="133">
        <v>40413</v>
      </c>
      <c r="E17" s="133">
        <v>49562</v>
      </c>
      <c r="F17" s="133">
        <v>0</v>
      </c>
      <c r="G17" s="133">
        <f t="shared" si="0"/>
        <v>127129.63786600497</v>
      </c>
      <c r="H17" s="154" t="s">
        <v>44</v>
      </c>
      <c r="I17" s="155">
        <v>11</v>
      </c>
      <c r="J17" s="16"/>
    </row>
    <row r="18" spans="1:10" ht="20.100000000000001" customHeight="1" x14ac:dyDescent="0.2">
      <c r="A18" s="369" t="s">
        <v>15</v>
      </c>
      <c r="B18" s="369"/>
      <c r="C18" s="181">
        <f>SUM(C7:C17)</f>
        <v>4650961.3757992135</v>
      </c>
      <c r="D18" s="181">
        <f>SUM(D7:D17)</f>
        <v>5902778.3070574412</v>
      </c>
      <c r="E18" s="181">
        <f>SUM(E7:E17)</f>
        <v>2517202.1180517478</v>
      </c>
      <c r="F18" s="181">
        <f>SUM(F7:F17)</f>
        <v>5565058.0124904141</v>
      </c>
      <c r="G18" s="181">
        <f t="shared" si="0"/>
        <v>18635999.813398816</v>
      </c>
      <c r="H18" s="368" t="s">
        <v>45</v>
      </c>
      <c r="I18" s="368"/>
      <c r="J18" s="16"/>
    </row>
    <row r="19" spans="1:10" ht="20.100000000000001" customHeight="1" x14ac:dyDescent="0.35">
      <c r="A19" s="365" t="s">
        <v>315</v>
      </c>
      <c r="B19" s="366"/>
      <c r="C19" s="366"/>
      <c r="D19" s="366"/>
      <c r="E19" s="366"/>
      <c r="F19" s="366"/>
      <c r="G19" s="366"/>
      <c r="H19" s="366"/>
      <c r="I19" s="367"/>
      <c r="J19" s="16"/>
    </row>
    <row r="20" spans="1:10" ht="20.100000000000001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</row>
  </sheetData>
  <mergeCells count="10">
    <mergeCell ref="A2:I2"/>
    <mergeCell ref="A3:I3"/>
    <mergeCell ref="F1:I1"/>
    <mergeCell ref="A1:E1"/>
    <mergeCell ref="A19:I19"/>
    <mergeCell ref="A5:B6"/>
    <mergeCell ref="H5:I6"/>
    <mergeCell ref="A18:B18"/>
    <mergeCell ref="H18:I18"/>
    <mergeCell ref="A4:I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20"/>
  <sheetViews>
    <sheetView rightToLeft="1" workbookViewId="0">
      <selection activeCell="A19" sqref="A1:I19"/>
    </sheetView>
  </sheetViews>
  <sheetFormatPr defaultRowHeight="14.25" x14ac:dyDescent="0.2"/>
  <cols>
    <col min="1" max="1" width="4.375" style="147" customWidth="1"/>
    <col min="2" max="2" width="26.5" bestFit="1" customWidth="1"/>
    <col min="3" max="7" width="18.125" customWidth="1"/>
    <col min="8" max="8" width="25.625" customWidth="1"/>
    <col min="9" max="9" width="4.25" customWidth="1"/>
  </cols>
  <sheetData>
    <row r="1" spans="1:10" s="150" customFormat="1" ht="20.100000000000001" customHeight="1" x14ac:dyDescent="0.2">
      <c r="A1" s="580" t="s">
        <v>30</v>
      </c>
      <c r="B1" s="581"/>
      <c r="C1" s="581"/>
      <c r="D1" s="581"/>
      <c r="E1" s="582"/>
      <c r="F1" s="406" t="s">
        <v>329</v>
      </c>
      <c r="G1" s="407"/>
      <c r="H1" s="407"/>
      <c r="I1" s="408"/>
      <c r="J1" s="184"/>
    </row>
    <row r="2" spans="1:10" ht="20.100000000000001" customHeight="1" x14ac:dyDescent="0.2">
      <c r="A2" s="595" t="s">
        <v>138</v>
      </c>
      <c r="B2" s="596"/>
      <c r="C2" s="596"/>
      <c r="D2" s="596"/>
      <c r="E2" s="596"/>
      <c r="F2" s="596"/>
      <c r="G2" s="596"/>
      <c r="H2" s="596"/>
      <c r="I2" s="597"/>
      <c r="J2" s="16"/>
    </row>
    <row r="3" spans="1:10" ht="20.100000000000001" customHeight="1" x14ac:dyDescent="0.2">
      <c r="A3" s="590" t="s">
        <v>313</v>
      </c>
      <c r="B3" s="590"/>
      <c r="C3" s="590"/>
      <c r="D3" s="590"/>
      <c r="E3" s="590"/>
      <c r="F3" s="590"/>
      <c r="G3" s="590"/>
      <c r="H3" s="590"/>
      <c r="I3" s="590"/>
      <c r="J3" s="16"/>
    </row>
    <row r="4" spans="1:10" s="285" customFormat="1" ht="20.100000000000001" customHeight="1" x14ac:dyDescent="0.2">
      <c r="A4" s="385" t="s">
        <v>417</v>
      </c>
      <c r="B4" s="385"/>
      <c r="C4" s="385"/>
      <c r="D4" s="385"/>
      <c r="E4" s="385"/>
      <c r="F4" s="385"/>
      <c r="G4" s="385"/>
      <c r="H4" s="385"/>
      <c r="I4" s="385"/>
    </row>
    <row r="5" spans="1:10" ht="20.100000000000001" customHeight="1" x14ac:dyDescent="0.2">
      <c r="A5" s="376" t="s">
        <v>0</v>
      </c>
      <c r="B5" s="376"/>
      <c r="C5" s="140" t="s">
        <v>1</v>
      </c>
      <c r="D5" s="140" t="s">
        <v>2</v>
      </c>
      <c r="E5" s="140" t="s">
        <v>3</v>
      </c>
      <c r="F5" s="140" t="s">
        <v>4</v>
      </c>
      <c r="G5" s="140" t="s">
        <v>5</v>
      </c>
      <c r="H5" s="368" t="s">
        <v>33</v>
      </c>
      <c r="I5" s="368"/>
      <c r="J5" s="16"/>
    </row>
    <row r="6" spans="1:10" ht="20.100000000000001" customHeight="1" x14ac:dyDescent="0.2">
      <c r="A6" s="376"/>
      <c r="B6" s="376"/>
      <c r="C6" s="140" t="s">
        <v>283</v>
      </c>
      <c r="D6" s="140" t="s">
        <v>284</v>
      </c>
      <c r="E6" s="140" t="s">
        <v>285</v>
      </c>
      <c r="F6" s="140" t="s">
        <v>286</v>
      </c>
      <c r="G6" s="140" t="s">
        <v>45</v>
      </c>
      <c r="H6" s="368"/>
      <c r="I6" s="368"/>
      <c r="J6" s="16"/>
    </row>
    <row r="7" spans="1:10" ht="20.100000000000001" customHeight="1" x14ac:dyDescent="0.2">
      <c r="A7" s="135">
        <v>1</v>
      </c>
      <c r="B7" s="129" t="s">
        <v>144</v>
      </c>
      <c r="C7" s="133">
        <v>84897.067504349572</v>
      </c>
      <c r="D7" s="133">
        <v>207663.47988834319</v>
      </c>
      <c r="E7" s="133">
        <v>272316.9082097885</v>
      </c>
      <c r="F7" s="133">
        <v>142479</v>
      </c>
      <c r="G7" s="133">
        <f t="shared" ref="G7:G18" si="0">SUM(C7:F7)</f>
        <v>707356.45560248126</v>
      </c>
      <c r="H7" s="154" t="s">
        <v>34</v>
      </c>
      <c r="I7" s="155">
        <v>1</v>
      </c>
      <c r="J7" s="16"/>
    </row>
    <row r="8" spans="1:10" ht="20.100000000000001" customHeight="1" x14ac:dyDescent="0.2">
      <c r="A8" s="134">
        <v>2</v>
      </c>
      <c r="B8" s="125" t="s">
        <v>7</v>
      </c>
      <c r="C8" s="132">
        <v>456355.99999999895</v>
      </c>
      <c r="D8" s="132">
        <v>457802.05074289168</v>
      </c>
      <c r="E8" s="132">
        <v>60067.07097245106</v>
      </c>
      <c r="F8" s="132">
        <v>85434</v>
      </c>
      <c r="G8" s="132">
        <f t="shared" si="0"/>
        <v>1059659.1217153417</v>
      </c>
      <c r="H8" s="156" t="s">
        <v>35</v>
      </c>
      <c r="I8" s="157">
        <v>2</v>
      </c>
      <c r="J8" s="16"/>
    </row>
    <row r="9" spans="1:10" ht="20.100000000000001" customHeight="1" x14ac:dyDescent="0.2">
      <c r="A9" s="135">
        <v>3</v>
      </c>
      <c r="B9" s="129" t="s">
        <v>8</v>
      </c>
      <c r="C9" s="133">
        <v>0</v>
      </c>
      <c r="D9" s="133">
        <v>0</v>
      </c>
      <c r="E9" s="133">
        <v>0</v>
      </c>
      <c r="F9" s="133">
        <v>17923</v>
      </c>
      <c r="G9" s="133">
        <f t="shared" si="0"/>
        <v>17923</v>
      </c>
      <c r="H9" s="154" t="s">
        <v>36</v>
      </c>
      <c r="I9" s="155">
        <v>3</v>
      </c>
      <c r="J9" s="16"/>
    </row>
    <row r="10" spans="1:10" ht="20.100000000000001" customHeight="1" x14ac:dyDescent="0.2">
      <c r="A10" s="134">
        <v>4</v>
      </c>
      <c r="B10" s="125" t="s">
        <v>9</v>
      </c>
      <c r="C10" s="132">
        <v>14016.963636363636</v>
      </c>
      <c r="D10" s="132">
        <v>80550.000000000015</v>
      </c>
      <c r="E10" s="132">
        <v>108027.93586104858</v>
      </c>
      <c r="F10" s="132">
        <v>68064.772337077011</v>
      </c>
      <c r="G10" s="132">
        <f t="shared" si="0"/>
        <v>270659.67183448921</v>
      </c>
      <c r="H10" s="156" t="s">
        <v>37</v>
      </c>
      <c r="I10" s="157">
        <v>4</v>
      </c>
      <c r="J10" s="16"/>
    </row>
    <row r="11" spans="1:10" ht="20.100000000000001" customHeight="1" x14ac:dyDescent="0.2">
      <c r="A11" s="135">
        <v>5</v>
      </c>
      <c r="B11" s="129" t="s">
        <v>10</v>
      </c>
      <c r="C11" s="133">
        <v>241.92000000000002</v>
      </c>
      <c r="D11" s="133">
        <v>859</v>
      </c>
      <c r="E11" s="133">
        <v>0</v>
      </c>
      <c r="F11" s="133">
        <v>0</v>
      </c>
      <c r="G11" s="133">
        <f t="shared" si="0"/>
        <v>1100.92</v>
      </c>
      <c r="H11" s="154" t="s">
        <v>38</v>
      </c>
      <c r="I11" s="155">
        <v>5</v>
      </c>
      <c r="J11" s="16"/>
    </row>
    <row r="12" spans="1:10" ht="20.100000000000001" customHeight="1" x14ac:dyDescent="0.2">
      <c r="A12" s="134">
        <v>6</v>
      </c>
      <c r="B12" s="125" t="s">
        <v>11</v>
      </c>
      <c r="C12" s="132">
        <v>0</v>
      </c>
      <c r="D12" s="132">
        <v>0</v>
      </c>
      <c r="E12" s="132">
        <v>0</v>
      </c>
      <c r="F12" s="132">
        <v>948305.99999999988</v>
      </c>
      <c r="G12" s="132">
        <f t="shared" si="0"/>
        <v>948305.99999999988</v>
      </c>
      <c r="H12" s="156" t="s">
        <v>39</v>
      </c>
      <c r="I12" s="157">
        <v>6</v>
      </c>
      <c r="J12" s="16"/>
    </row>
    <row r="13" spans="1:10" ht="20.100000000000001" customHeight="1" x14ac:dyDescent="0.2">
      <c r="A13" s="135">
        <v>7</v>
      </c>
      <c r="B13" s="129" t="s">
        <v>192</v>
      </c>
      <c r="C13" s="133">
        <v>27480.000000000007</v>
      </c>
      <c r="D13" s="133">
        <v>18879.999999999996</v>
      </c>
      <c r="E13" s="133">
        <v>16566</v>
      </c>
      <c r="F13" s="133">
        <v>6623.4005362981134</v>
      </c>
      <c r="G13" s="133">
        <f t="shared" si="0"/>
        <v>69549.400536298112</v>
      </c>
      <c r="H13" s="154" t="s">
        <v>40</v>
      </c>
      <c r="I13" s="155">
        <v>7</v>
      </c>
      <c r="J13" s="16"/>
    </row>
    <row r="14" spans="1:10" ht="20.100000000000001" customHeight="1" x14ac:dyDescent="0.2">
      <c r="A14" s="134">
        <v>8</v>
      </c>
      <c r="B14" s="125" t="s">
        <v>32</v>
      </c>
      <c r="C14" s="132">
        <v>66188.999999999971</v>
      </c>
      <c r="D14" s="132">
        <v>77071.000000000015</v>
      </c>
      <c r="E14" s="132">
        <v>46002.794774142079</v>
      </c>
      <c r="F14" s="132">
        <v>55492.999999999985</v>
      </c>
      <c r="G14" s="132">
        <f t="shared" si="0"/>
        <v>244755.79477414209</v>
      </c>
      <c r="H14" s="156" t="s">
        <v>41</v>
      </c>
      <c r="I14" s="157">
        <v>8</v>
      </c>
      <c r="J14" s="16"/>
    </row>
    <row r="15" spans="1:10" ht="20.100000000000001" customHeight="1" x14ac:dyDescent="0.2">
      <c r="A15" s="135">
        <v>9</v>
      </c>
      <c r="B15" s="129" t="s">
        <v>12</v>
      </c>
      <c r="C15" s="133">
        <v>1080</v>
      </c>
      <c r="D15" s="133">
        <v>6541</v>
      </c>
      <c r="E15" s="133">
        <v>0</v>
      </c>
      <c r="F15" s="133">
        <v>0</v>
      </c>
      <c r="G15" s="133">
        <f t="shared" si="0"/>
        <v>7621</v>
      </c>
      <c r="H15" s="154" t="s">
        <v>42</v>
      </c>
      <c r="I15" s="155">
        <v>9</v>
      </c>
      <c r="J15" s="16"/>
    </row>
    <row r="16" spans="1:10" ht="20.100000000000001" customHeight="1" x14ac:dyDescent="0.2">
      <c r="A16" s="134">
        <v>10</v>
      </c>
      <c r="B16" s="125" t="s">
        <v>13</v>
      </c>
      <c r="C16" s="132">
        <v>14593</v>
      </c>
      <c r="D16" s="132">
        <v>51274.014440134022</v>
      </c>
      <c r="E16" s="132">
        <v>22347</v>
      </c>
      <c r="F16" s="132">
        <v>0</v>
      </c>
      <c r="G16" s="132">
        <f t="shared" si="0"/>
        <v>88214.014440134022</v>
      </c>
      <c r="H16" s="156" t="s">
        <v>43</v>
      </c>
      <c r="I16" s="157">
        <v>10</v>
      </c>
      <c r="J16" s="16"/>
    </row>
    <row r="17" spans="1:10" ht="20.100000000000001" customHeight="1" x14ac:dyDescent="0.2">
      <c r="A17" s="135">
        <v>11</v>
      </c>
      <c r="B17" s="129" t="s">
        <v>14</v>
      </c>
      <c r="C17" s="133">
        <v>2892.7528660049625</v>
      </c>
      <c r="D17" s="133">
        <v>3519</v>
      </c>
      <c r="E17" s="133">
        <v>6907.9999999999991</v>
      </c>
      <c r="F17" s="133">
        <v>0</v>
      </c>
      <c r="G17" s="133">
        <f t="shared" si="0"/>
        <v>13319.752866004961</v>
      </c>
      <c r="H17" s="154" t="s">
        <v>44</v>
      </c>
      <c r="I17" s="155">
        <v>11</v>
      </c>
      <c r="J17" s="16"/>
    </row>
    <row r="18" spans="1:10" ht="20.100000000000001" customHeight="1" x14ac:dyDescent="0.2">
      <c r="A18" s="369" t="s">
        <v>15</v>
      </c>
      <c r="B18" s="369"/>
      <c r="C18" s="181">
        <f>SUM(C7:C17)</f>
        <v>667746.70400671707</v>
      </c>
      <c r="D18" s="181">
        <f>SUM(D7:D17)</f>
        <v>904159.54507136892</v>
      </c>
      <c r="E18" s="181">
        <f>SUM(E7:E17)</f>
        <v>532235.70981743024</v>
      </c>
      <c r="F18" s="181">
        <f>SUM(F7:F17)</f>
        <v>1324323.172873375</v>
      </c>
      <c r="G18" s="181">
        <f t="shared" si="0"/>
        <v>3428465.1317688916</v>
      </c>
      <c r="H18" s="368" t="s">
        <v>45</v>
      </c>
      <c r="I18" s="368"/>
      <c r="J18" s="16"/>
    </row>
    <row r="19" spans="1:10" ht="20.100000000000001" customHeight="1" x14ac:dyDescent="0.35">
      <c r="A19" s="377" t="s">
        <v>287</v>
      </c>
      <c r="B19" s="377"/>
      <c r="C19" s="377"/>
      <c r="D19" s="377"/>
      <c r="E19" s="377"/>
      <c r="F19" s="377"/>
      <c r="G19" s="377"/>
      <c r="H19" s="377"/>
      <c r="I19" s="377"/>
      <c r="J19" s="16"/>
    </row>
    <row r="20" spans="1:10" x14ac:dyDescent="0.2">
      <c r="A20" s="146"/>
      <c r="B20" s="16"/>
      <c r="C20" s="16"/>
      <c r="D20" s="16"/>
      <c r="E20" s="16"/>
      <c r="F20" s="16"/>
      <c r="G20" s="16"/>
      <c r="H20" s="16"/>
      <c r="I20" s="16"/>
      <c r="J20" s="16"/>
    </row>
  </sheetData>
  <mergeCells count="10">
    <mergeCell ref="A19:I19"/>
    <mergeCell ref="A18:B18"/>
    <mergeCell ref="H18:I18"/>
    <mergeCell ref="A5:B6"/>
    <mergeCell ref="H5:I6"/>
    <mergeCell ref="A4:I4"/>
    <mergeCell ref="F1:I1"/>
    <mergeCell ref="A1:E1"/>
    <mergeCell ref="A3:I3"/>
    <mergeCell ref="A2:I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0"/>
  <sheetViews>
    <sheetView rightToLeft="1" workbookViewId="0">
      <selection sqref="A1:G18"/>
    </sheetView>
  </sheetViews>
  <sheetFormatPr defaultRowHeight="14.25" x14ac:dyDescent="0.2"/>
  <cols>
    <col min="1" max="1" width="2.875" style="147" bestFit="1" customWidth="1"/>
    <col min="2" max="2" width="26.5" bestFit="1" customWidth="1"/>
    <col min="3" max="5" width="12.625" customWidth="1"/>
    <col min="6" max="6" width="25.625" customWidth="1"/>
    <col min="7" max="7" width="3.375" bestFit="1" customWidth="1"/>
  </cols>
  <sheetData>
    <row r="1" spans="1:9" s="150" customFormat="1" ht="20.100000000000001" customHeight="1" x14ac:dyDescent="0.2">
      <c r="A1" s="580" t="s">
        <v>95</v>
      </c>
      <c r="B1" s="581"/>
      <c r="C1" s="582"/>
      <c r="D1" s="406" t="s">
        <v>330</v>
      </c>
      <c r="E1" s="407"/>
      <c r="F1" s="407"/>
      <c r="G1" s="408"/>
      <c r="H1" s="149"/>
      <c r="I1" s="149"/>
    </row>
    <row r="2" spans="1:9" ht="20.100000000000001" customHeight="1" x14ac:dyDescent="0.2">
      <c r="A2" s="591" t="s">
        <v>140</v>
      </c>
      <c r="B2" s="592"/>
      <c r="C2" s="592"/>
      <c r="D2" s="592"/>
      <c r="E2" s="592"/>
      <c r="F2" s="592"/>
      <c r="G2" s="593"/>
      <c r="H2" s="16"/>
      <c r="I2" s="16"/>
    </row>
    <row r="3" spans="1:9" ht="20.100000000000001" customHeight="1" x14ac:dyDescent="0.2">
      <c r="A3" s="612" t="s">
        <v>331</v>
      </c>
      <c r="B3" s="613"/>
      <c r="C3" s="613"/>
      <c r="D3" s="613"/>
      <c r="E3" s="613"/>
      <c r="F3" s="613"/>
      <c r="G3" s="614"/>
      <c r="H3" s="16"/>
      <c r="I3" s="16"/>
    </row>
    <row r="4" spans="1:9" s="150" customFormat="1" ht="20.100000000000001" customHeight="1" x14ac:dyDescent="0.2">
      <c r="A4" s="387" t="s">
        <v>417</v>
      </c>
      <c r="B4" s="388"/>
      <c r="C4" s="388"/>
      <c r="D4" s="388"/>
      <c r="E4" s="388"/>
      <c r="F4" s="388"/>
      <c r="G4" s="389"/>
      <c r="H4" s="184"/>
      <c r="I4" s="184"/>
    </row>
    <row r="5" spans="1:9" ht="20.100000000000001" customHeight="1" x14ac:dyDescent="0.2">
      <c r="A5" s="386" t="s">
        <v>0</v>
      </c>
      <c r="B5" s="386"/>
      <c r="C5" s="185" t="s">
        <v>46</v>
      </c>
      <c r="D5" s="185" t="s">
        <v>47</v>
      </c>
      <c r="E5" s="185" t="s">
        <v>5</v>
      </c>
      <c r="F5" s="368" t="s">
        <v>33</v>
      </c>
      <c r="G5" s="368"/>
      <c r="H5" s="16"/>
      <c r="I5" s="16"/>
    </row>
    <row r="6" spans="1:9" ht="20.100000000000001" customHeight="1" x14ac:dyDescent="0.2">
      <c r="A6" s="135">
        <v>1</v>
      </c>
      <c r="B6" s="129" t="s">
        <v>144</v>
      </c>
      <c r="C6" s="133">
        <v>2565265.5811197395</v>
      </c>
      <c r="D6" s="133">
        <v>707356.45560247835</v>
      </c>
      <c r="E6" s="133">
        <f>SUM(C6:D6)</f>
        <v>3272622.0367222177</v>
      </c>
      <c r="F6" s="154" t="s">
        <v>34</v>
      </c>
      <c r="G6" s="155">
        <v>1</v>
      </c>
      <c r="H6" s="16"/>
      <c r="I6" s="16"/>
    </row>
    <row r="7" spans="1:9" ht="20.100000000000001" customHeight="1" x14ac:dyDescent="0.2">
      <c r="A7" s="134">
        <v>2</v>
      </c>
      <c r="B7" s="125" t="s">
        <v>7</v>
      </c>
      <c r="C7" s="132">
        <v>6316151.2951415377</v>
      </c>
      <c r="D7" s="132">
        <v>1059659.1217153417</v>
      </c>
      <c r="E7" s="132">
        <f t="shared" ref="E7:E17" si="0">SUM(C7:D7)</f>
        <v>7375810.4168568794</v>
      </c>
      <c r="F7" s="156" t="s">
        <v>35</v>
      </c>
      <c r="G7" s="157">
        <v>2</v>
      </c>
      <c r="H7" s="16"/>
      <c r="I7" s="16"/>
    </row>
    <row r="8" spans="1:9" ht="20.100000000000001" customHeight="1" x14ac:dyDescent="0.2">
      <c r="A8" s="135">
        <v>3</v>
      </c>
      <c r="B8" s="129" t="s">
        <v>8</v>
      </c>
      <c r="C8" s="133">
        <v>69164</v>
      </c>
      <c r="D8" s="133">
        <v>17923</v>
      </c>
      <c r="E8" s="133">
        <f t="shared" si="0"/>
        <v>87087</v>
      </c>
      <c r="F8" s="154" t="s">
        <v>36</v>
      </c>
      <c r="G8" s="155">
        <v>3</v>
      </c>
      <c r="H8" s="16"/>
      <c r="I8" s="16"/>
    </row>
    <row r="9" spans="1:9" ht="20.100000000000001" customHeight="1" x14ac:dyDescent="0.2">
      <c r="A9" s="134">
        <v>4</v>
      </c>
      <c r="B9" s="125" t="s">
        <v>9</v>
      </c>
      <c r="C9" s="132">
        <v>1095861.2920594059</v>
      </c>
      <c r="D9" s="132">
        <v>270659.67183448921</v>
      </c>
      <c r="E9" s="132">
        <f t="shared" si="0"/>
        <v>1366520.963893895</v>
      </c>
      <c r="F9" s="156" t="s">
        <v>37</v>
      </c>
      <c r="G9" s="157">
        <v>4</v>
      </c>
      <c r="H9" s="16"/>
      <c r="I9" s="16"/>
    </row>
    <row r="10" spans="1:9" ht="20.100000000000001" customHeight="1" x14ac:dyDescent="0.2">
      <c r="A10" s="135">
        <v>5</v>
      </c>
      <c r="B10" s="129" t="s">
        <v>10</v>
      </c>
      <c r="C10" s="133">
        <v>8282.31</v>
      </c>
      <c r="D10" s="133">
        <v>1100.92</v>
      </c>
      <c r="E10" s="133">
        <f t="shared" si="0"/>
        <v>9383.23</v>
      </c>
      <c r="F10" s="154" t="s">
        <v>38</v>
      </c>
      <c r="G10" s="155">
        <v>5</v>
      </c>
      <c r="H10" s="16"/>
      <c r="I10" s="16"/>
    </row>
    <row r="11" spans="1:9" ht="20.100000000000001" customHeight="1" x14ac:dyDescent="0.2">
      <c r="A11" s="134">
        <v>6</v>
      </c>
      <c r="B11" s="125" t="s">
        <v>11</v>
      </c>
      <c r="C11" s="132">
        <v>2755462.5</v>
      </c>
      <c r="D11" s="132">
        <v>948305.99999999988</v>
      </c>
      <c r="E11" s="132">
        <f t="shared" si="0"/>
        <v>3703768.5</v>
      </c>
      <c r="F11" s="156" t="s">
        <v>39</v>
      </c>
      <c r="G11" s="157">
        <v>6</v>
      </c>
      <c r="H11" s="16"/>
      <c r="I11" s="16"/>
    </row>
    <row r="12" spans="1:9" ht="20.100000000000001" customHeight="1" x14ac:dyDescent="0.2">
      <c r="A12" s="135">
        <v>7</v>
      </c>
      <c r="B12" s="129" t="s">
        <v>192</v>
      </c>
      <c r="C12" s="133">
        <v>557866.53894465882</v>
      </c>
      <c r="D12" s="133">
        <v>69549.400536298112</v>
      </c>
      <c r="E12" s="133">
        <f t="shared" si="0"/>
        <v>627415.93948095688</v>
      </c>
      <c r="F12" s="154" t="s">
        <v>40</v>
      </c>
      <c r="G12" s="155">
        <v>7</v>
      </c>
      <c r="H12" s="16"/>
      <c r="I12" s="16"/>
    </row>
    <row r="13" spans="1:9" ht="20.100000000000001" customHeight="1" x14ac:dyDescent="0.2">
      <c r="A13" s="134">
        <v>8</v>
      </c>
      <c r="B13" s="125" t="s">
        <v>32</v>
      </c>
      <c r="C13" s="132">
        <v>1220119.8785272781</v>
      </c>
      <c r="D13" s="132">
        <v>244755.79477414218</v>
      </c>
      <c r="E13" s="132">
        <f t="shared" si="0"/>
        <v>1464875.6733014202</v>
      </c>
      <c r="F13" s="156" t="s">
        <v>41</v>
      </c>
      <c r="G13" s="157">
        <v>8</v>
      </c>
      <c r="H13" s="16"/>
      <c r="I13" s="16"/>
    </row>
    <row r="14" spans="1:9" ht="20.100000000000001" customHeight="1" x14ac:dyDescent="0.2">
      <c r="A14" s="135">
        <v>9</v>
      </c>
      <c r="B14" s="129" t="s">
        <v>12</v>
      </c>
      <c r="C14" s="133">
        <v>52244.151394422304</v>
      </c>
      <c r="D14" s="133">
        <v>7621</v>
      </c>
      <c r="E14" s="133">
        <f t="shared" si="0"/>
        <v>59865.151394422304</v>
      </c>
      <c r="F14" s="154" t="s">
        <v>42</v>
      </c>
      <c r="G14" s="155">
        <v>9</v>
      </c>
      <c r="H14" s="16"/>
      <c r="I14" s="16"/>
    </row>
    <row r="15" spans="1:9" ht="20.100000000000001" customHeight="1" x14ac:dyDescent="0.2">
      <c r="A15" s="134">
        <v>10</v>
      </c>
      <c r="B15" s="125" t="s">
        <v>13</v>
      </c>
      <c r="C15" s="132">
        <v>453307.24944289628</v>
      </c>
      <c r="D15" s="132">
        <v>88214.014440134037</v>
      </c>
      <c r="E15" s="132">
        <f t="shared" si="0"/>
        <v>541521.26388303027</v>
      </c>
      <c r="F15" s="156" t="s">
        <v>43</v>
      </c>
      <c r="G15" s="157">
        <v>10</v>
      </c>
      <c r="H15" s="16"/>
      <c r="I15" s="16"/>
    </row>
    <row r="16" spans="1:9" ht="20.100000000000001" customHeight="1" x14ac:dyDescent="0.2">
      <c r="A16" s="135">
        <v>11</v>
      </c>
      <c r="B16" s="129" t="s">
        <v>14</v>
      </c>
      <c r="C16" s="133">
        <v>113809.88500000001</v>
      </c>
      <c r="D16" s="133">
        <v>13319.752866004961</v>
      </c>
      <c r="E16" s="133">
        <f t="shared" si="0"/>
        <v>127129.63786600497</v>
      </c>
      <c r="F16" s="154" t="s">
        <v>44</v>
      </c>
      <c r="G16" s="155">
        <v>11</v>
      </c>
      <c r="H16" s="16"/>
      <c r="I16" s="16"/>
    </row>
    <row r="17" spans="1:9" ht="20.100000000000001" customHeight="1" x14ac:dyDescent="0.2">
      <c r="A17" s="369" t="s">
        <v>15</v>
      </c>
      <c r="B17" s="369"/>
      <c r="C17" s="181">
        <f>SUM(C6:C16)</f>
        <v>15207534.681629939</v>
      </c>
      <c r="D17" s="181">
        <f>SUM(D6:D16)</f>
        <v>3428465.1317688888</v>
      </c>
      <c r="E17" s="181">
        <f t="shared" si="0"/>
        <v>18635999.813398827</v>
      </c>
      <c r="F17" s="368" t="s">
        <v>45</v>
      </c>
      <c r="G17" s="368"/>
      <c r="H17" s="16"/>
      <c r="I17" s="16"/>
    </row>
    <row r="18" spans="1:9" ht="20.100000000000001" customHeight="1" x14ac:dyDescent="0.35">
      <c r="A18" s="365" t="s">
        <v>287</v>
      </c>
      <c r="B18" s="366"/>
      <c r="C18" s="366"/>
      <c r="D18" s="366"/>
      <c r="E18" s="366"/>
      <c r="F18" s="366"/>
      <c r="G18" s="367"/>
      <c r="H18" s="16"/>
      <c r="I18" s="16"/>
    </row>
    <row r="19" spans="1:9" x14ac:dyDescent="0.2">
      <c r="A19" s="146"/>
      <c r="B19" s="16"/>
      <c r="C19" s="16"/>
      <c r="D19" s="16"/>
      <c r="E19" s="16"/>
      <c r="F19" s="16"/>
      <c r="G19" s="16"/>
      <c r="H19" s="16"/>
      <c r="I19" s="16"/>
    </row>
    <row r="20" spans="1:9" x14ac:dyDescent="0.2">
      <c r="A20" s="146"/>
      <c r="B20" s="16"/>
      <c r="C20" s="16"/>
      <c r="D20" s="16"/>
      <c r="E20" s="16"/>
      <c r="F20" s="16"/>
      <c r="G20" s="16"/>
      <c r="H20" s="16"/>
      <c r="I20" s="16"/>
    </row>
  </sheetData>
  <mergeCells count="10">
    <mergeCell ref="D1:G1"/>
    <mergeCell ref="A1:C1"/>
    <mergeCell ref="A3:G3"/>
    <mergeCell ref="A2:G2"/>
    <mergeCell ref="A18:G18"/>
    <mergeCell ref="A5:B5"/>
    <mergeCell ref="F5:G5"/>
    <mergeCell ref="A17:B17"/>
    <mergeCell ref="F17:G17"/>
    <mergeCell ref="A4:G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20"/>
  <sheetViews>
    <sheetView rightToLeft="1" workbookViewId="0">
      <selection sqref="A1:I19"/>
    </sheetView>
  </sheetViews>
  <sheetFormatPr defaultRowHeight="14.25" x14ac:dyDescent="0.2"/>
  <cols>
    <col min="1" max="1" width="4.625" style="147" customWidth="1"/>
    <col min="2" max="2" width="25.625" customWidth="1"/>
    <col min="3" max="7" width="18.125" customWidth="1"/>
    <col min="8" max="8" width="25.625" customWidth="1"/>
    <col min="9" max="9" width="4.625" style="147" customWidth="1"/>
  </cols>
  <sheetData>
    <row r="1" spans="1:10" s="150" customFormat="1" ht="20.100000000000001" customHeight="1" x14ac:dyDescent="0.2">
      <c r="A1" s="580" t="s">
        <v>97</v>
      </c>
      <c r="B1" s="581"/>
      <c r="C1" s="581"/>
      <c r="D1" s="582"/>
      <c r="E1" s="406" t="s">
        <v>332</v>
      </c>
      <c r="F1" s="407"/>
      <c r="G1" s="407"/>
      <c r="H1" s="407"/>
      <c r="I1" s="408"/>
      <c r="J1" s="149"/>
    </row>
    <row r="2" spans="1:10" ht="20.100000000000001" customHeight="1" x14ac:dyDescent="0.2">
      <c r="A2" s="587" t="s">
        <v>141</v>
      </c>
      <c r="B2" s="588"/>
      <c r="C2" s="588"/>
      <c r="D2" s="588"/>
      <c r="E2" s="588"/>
      <c r="F2" s="588"/>
      <c r="G2" s="588"/>
      <c r="H2" s="588"/>
      <c r="I2" s="589"/>
      <c r="J2" s="16"/>
    </row>
    <row r="3" spans="1:10" ht="20.100000000000001" customHeight="1" x14ac:dyDescent="0.2">
      <c r="A3" s="591" t="s">
        <v>333</v>
      </c>
      <c r="B3" s="592"/>
      <c r="C3" s="592"/>
      <c r="D3" s="592"/>
      <c r="E3" s="592"/>
      <c r="F3" s="592"/>
      <c r="G3" s="592"/>
      <c r="H3" s="592"/>
      <c r="I3" s="593"/>
      <c r="J3" s="16"/>
    </row>
    <row r="4" spans="1:10" s="145" customFormat="1" ht="20.100000000000001" customHeight="1" x14ac:dyDescent="0.2">
      <c r="A4" s="382" t="s">
        <v>416</v>
      </c>
      <c r="B4" s="383"/>
      <c r="C4" s="383"/>
      <c r="D4" s="383"/>
      <c r="E4" s="383"/>
      <c r="F4" s="383"/>
      <c r="G4" s="383"/>
      <c r="H4" s="383"/>
      <c r="I4" s="384"/>
      <c r="J4" s="144"/>
    </row>
    <row r="5" spans="1:10" ht="20.100000000000001" customHeight="1" x14ac:dyDescent="0.2">
      <c r="A5" s="357" t="s">
        <v>0</v>
      </c>
      <c r="B5" s="358"/>
      <c r="C5" s="138" t="s">
        <v>1</v>
      </c>
      <c r="D5" s="138" t="s">
        <v>2</v>
      </c>
      <c r="E5" s="138" t="s">
        <v>3</v>
      </c>
      <c r="F5" s="138" t="s">
        <v>4</v>
      </c>
      <c r="G5" s="138" t="s">
        <v>300</v>
      </c>
      <c r="H5" s="361" t="s">
        <v>33</v>
      </c>
      <c r="I5" s="362"/>
      <c r="J5" s="16"/>
    </row>
    <row r="6" spans="1:10" ht="20.100000000000001" customHeight="1" x14ac:dyDescent="0.2">
      <c r="A6" s="359"/>
      <c r="B6" s="360"/>
      <c r="C6" s="138" t="s">
        <v>283</v>
      </c>
      <c r="D6" s="138" t="s">
        <v>284</v>
      </c>
      <c r="E6" s="138" t="s">
        <v>285</v>
      </c>
      <c r="F6" s="138" t="s">
        <v>286</v>
      </c>
      <c r="G6" s="138" t="s">
        <v>45</v>
      </c>
      <c r="H6" s="363"/>
      <c r="I6" s="364"/>
      <c r="J6" s="16"/>
    </row>
    <row r="7" spans="1:10" ht="20.100000000000001" customHeight="1" x14ac:dyDescent="0.2">
      <c r="A7" s="135">
        <v>1</v>
      </c>
      <c r="B7" s="129" t="s">
        <v>144</v>
      </c>
      <c r="C7" s="133">
        <v>2358653</v>
      </c>
      <c r="D7" s="133">
        <v>2054252</v>
      </c>
      <c r="E7" s="133">
        <v>2984751</v>
      </c>
      <c r="F7" s="133">
        <v>1735248</v>
      </c>
      <c r="G7" s="133">
        <f t="shared" ref="G7:G18" si="0">SUM(C7:F7)</f>
        <v>9132904</v>
      </c>
      <c r="H7" s="154" t="s">
        <v>34</v>
      </c>
      <c r="I7" s="159">
        <v>1</v>
      </c>
      <c r="J7" s="16"/>
    </row>
    <row r="8" spans="1:10" ht="20.100000000000001" customHeight="1" x14ac:dyDescent="0.2">
      <c r="A8" s="134">
        <v>2</v>
      </c>
      <c r="B8" s="125" t="s">
        <v>7</v>
      </c>
      <c r="C8" s="132">
        <v>10845231</v>
      </c>
      <c r="D8" s="132">
        <v>10187548</v>
      </c>
      <c r="E8" s="132">
        <v>1125144</v>
      </c>
      <c r="F8" s="132">
        <v>994843</v>
      </c>
      <c r="G8" s="132">
        <f t="shared" si="0"/>
        <v>23152766</v>
      </c>
      <c r="H8" s="156" t="s">
        <v>35</v>
      </c>
      <c r="I8" s="160">
        <v>2</v>
      </c>
      <c r="J8" s="16"/>
    </row>
    <row r="9" spans="1:10" ht="20.100000000000001" customHeight="1" x14ac:dyDescent="0.2">
      <c r="A9" s="135">
        <v>3</v>
      </c>
      <c r="B9" s="129" t="s">
        <v>8</v>
      </c>
      <c r="C9" s="133">
        <v>0</v>
      </c>
      <c r="D9" s="133">
        <v>0</v>
      </c>
      <c r="E9" s="133">
        <v>0</v>
      </c>
      <c r="F9" s="133">
        <v>135508</v>
      </c>
      <c r="G9" s="133">
        <f t="shared" si="0"/>
        <v>135508</v>
      </c>
      <c r="H9" s="154" t="s">
        <v>36</v>
      </c>
      <c r="I9" s="159">
        <v>3</v>
      </c>
      <c r="J9" s="16"/>
    </row>
    <row r="10" spans="1:10" ht="20.100000000000001" customHeight="1" x14ac:dyDescent="0.2">
      <c r="A10" s="134">
        <v>4</v>
      </c>
      <c r="B10" s="125" t="s">
        <v>9</v>
      </c>
      <c r="C10" s="132">
        <v>229178</v>
      </c>
      <c r="D10" s="132">
        <v>748574</v>
      </c>
      <c r="E10" s="132">
        <v>874145</v>
      </c>
      <c r="F10" s="132">
        <v>451536</v>
      </c>
      <c r="G10" s="132">
        <f t="shared" si="0"/>
        <v>2303433</v>
      </c>
      <c r="H10" s="156" t="s">
        <v>37</v>
      </c>
      <c r="I10" s="160">
        <v>4</v>
      </c>
      <c r="J10" s="16"/>
    </row>
    <row r="11" spans="1:10" ht="20.100000000000001" customHeight="1" x14ac:dyDescent="0.2">
      <c r="A11" s="135">
        <v>5</v>
      </c>
      <c r="B11" s="129" t="s">
        <v>10</v>
      </c>
      <c r="C11" s="133">
        <v>2044</v>
      </c>
      <c r="D11" s="133">
        <v>6449</v>
      </c>
      <c r="E11" s="133">
        <v>0</v>
      </c>
      <c r="F11" s="133">
        <v>0</v>
      </c>
      <c r="G11" s="133">
        <f t="shared" si="0"/>
        <v>8493</v>
      </c>
      <c r="H11" s="154" t="s">
        <v>38</v>
      </c>
      <c r="I11" s="159">
        <v>5</v>
      </c>
      <c r="J11" s="16"/>
    </row>
    <row r="12" spans="1:10" ht="20.100000000000001" customHeight="1" x14ac:dyDescent="0.2">
      <c r="A12" s="134">
        <v>6</v>
      </c>
      <c r="B12" s="125" t="s">
        <v>11</v>
      </c>
      <c r="C12" s="132">
        <v>0</v>
      </c>
      <c r="D12" s="132">
        <v>0</v>
      </c>
      <c r="E12" s="132">
        <v>0</v>
      </c>
      <c r="F12" s="132">
        <v>15166565</v>
      </c>
      <c r="G12" s="132">
        <f t="shared" si="0"/>
        <v>15166565</v>
      </c>
      <c r="H12" s="156" t="s">
        <v>39</v>
      </c>
      <c r="I12" s="160">
        <v>6</v>
      </c>
      <c r="J12" s="16"/>
    </row>
    <row r="13" spans="1:10" ht="20.100000000000001" customHeight="1" x14ac:dyDescent="0.2">
      <c r="A13" s="135">
        <v>7</v>
      </c>
      <c r="B13" s="129" t="s">
        <v>192</v>
      </c>
      <c r="C13" s="133">
        <v>1398742</v>
      </c>
      <c r="D13" s="133">
        <v>761868</v>
      </c>
      <c r="E13" s="133">
        <v>518002</v>
      </c>
      <c r="F13" s="133">
        <v>100028</v>
      </c>
      <c r="G13" s="133">
        <f t="shared" si="0"/>
        <v>2778640</v>
      </c>
      <c r="H13" s="154" t="s">
        <v>40</v>
      </c>
      <c r="I13" s="159">
        <v>7</v>
      </c>
      <c r="J13" s="16"/>
    </row>
    <row r="14" spans="1:10" ht="20.100000000000001" customHeight="1" x14ac:dyDescent="0.2">
      <c r="A14" s="134">
        <v>8</v>
      </c>
      <c r="B14" s="125" t="s">
        <v>32</v>
      </c>
      <c r="C14" s="132">
        <v>1205157</v>
      </c>
      <c r="D14" s="132">
        <v>1774896</v>
      </c>
      <c r="E14" s="132">
        <v>779854</v>
      </c>
      <c r="F14" s="132">
        <v>441578</v>
      </c>
      <c r="G14" s="132">
        <f t="shared" si="0"/>
        <v>4201485</v>
      </c>
      <c r="H14" s="156" t="s">
        <v>41</v>
      </c>
      <c r="I14" s="160">
        <v>8</v>
      </c>
      <c r="J14" s="16"/>
    </row>
    <row r="15" spans="1:10" ht="20.100000000000001" customHeight="1" x14ac:dyDescent="0.2">
      <c r="A15" s="135">
        <v>9</v>
      </c>
      <c r="B15" s="129" t="s">
        <v>12</v>
      </c>
      <c r="C15" s="133">
        <v>109693</v>
      </c>
      <c r="D15" s="133">
        <v>284123</v>
      </c>
      <c r="E15" s="133">
        <v>0</v>
      </c>
      <c r="F15" s="133">
        <v>0</v>
      </c>
      <c r="G15" s="133">
        <f t="shared" si="0"/>
        <v>393816</v>
      </c>
      <c r="H15" s="154" t="s">
        <v>42</v>
      </c>
      <c r="I15" s="159">
        <v>9</v>
      </c>
      <c r="J15" s="16"/>
    </row>
    <row r="16" spans="1:10" ht="20.100000000000001" customHeight="1" x14ac:dyDescent="0.2">
      <c r="A16" s="134">
        <v>10</v>
      </c>
      <c r="B16" s="125" t="s">
        <v>13</v>
      </c>
      <c r="C16" s="132">
        <v>150008</v>
      </c>
      <c r="D16" s="132">
        <v>499481</v>
      </c>
      <c r="E16" s="132">
        <v>300012</v>
      </c>
      <c r="F16" s="132">
        <v>0</v>
      </c>
      <c r="G16" s="132">
        <f t="shared" si="0"/>
        <v>949501</v>
      </c>
      <c r="H16" s="156" t="s">
        <v>43</v>
      </c>
      <c r="I16" s="160">
        <v>10</v>
      </c>
      <c r="J16" s="16"/>
    </row>
    <row r="17" spans="1:10" ht="20.100000000000001" customHeight="1" x14ac:dyDescent="0.2">
      <c r="A17" s="135">
        <v>11</v>
      </c>
      <c r="B17" s="129" t="s">
        <v>14</v>
      </c>
      <c r="C17" s="133">
        <v>91249</v>
      </c>
      <c r="D17" s="133">
        <v>102952</v>
      </c>
      <c r="E17" s="133">
        <v>120111</v>
      </c>
      <c r="F17" s="133">
        <v>0</v>
      </c>
      <c r="G17" s="133">
        <f t="shared" si="0"/>
        <v>314312</v>
      </c>
      <c r="H17" s="154" t="s">
        <v>44</v>
      </c>
      <c r="I17" s="159">
        <v>11</v>
      </c>
      <c r="J17" s="16"/>
    </row>
    <row r="18" spans="1:10" ht="20.100000000000001" customHeight="1" x14ac:dyDescent="0.2">
      <c r="A18" s="390" t="s">
        <v>15</v>
      </c>
      <c r="B18" s="390"/>
      <c r="C18" s="181">
        <f>SUM(C7:C17)</f>
        <v>16389955</v>
      </c>
      <c r="D18" s="181">
        <f>SUM(D7:D17)</f>
        <v>16420143</v>
      </c>
      <c r="E18" s="181">
        <f>SUM(E7:E17)</f>
        <v>6702019</v>
      </c>
      <c r="F18" s="181">
        <f>SUM(F7:F17)</f>
        <v>19025306</v>
      </c>
      <c r="G18" s="181">
        <f t="shared" si="0"/>
        <v>58537423</v>
      </c>
      <c r="H18" s="368" t="s">
        <v>45</v>
      </c>
      <c r="I18" s="368"/>
      <c r="J18" s="16"/>
    </row>
    <row r="19" spans="1:10" s="164" customFormat="1" ht="15.75" customHeight="1" x14ac:dyDescent="0.35">
      <c r="A19" s="365" t="s">
        <v>287</v>
      </c>
      <c r="B19" s="366"/>
      <c r="C19" s="366"/>
      <c r="D19" s="366"/>
      <c r="E19" s="366"/>
      <c r="F19" s="366"/>
      <c r="G19" s="366"/>
      <c r="H19" s="366"/>
      <c r="I19" s="367"/>
      <c r="J19" s="163"/>
    </row>
    <row r="20" spans="1:10" x14ac:dyDescent="0.2">
      <c r="A20" s="146"/>
      <c r="B20" s="16"/>
      <c r="C20" s="16"/>
      <c r="D20" s="16"/>
      <c r="E20" s="16"/>
      <c r="F20" s="16"/>
      <c r="G20" s="16"/>
      <c r="H20" s="16"/>
      <c r="I20" s="146"/>
      <c r="J20" s="16"/>
    </row>
  </sheetData>
  <mergeCells count="10">
    <mergeCell ref="A19:I19"/>
    <mergeCell ref="E1:I1"/>
    <mergeCell ref="A1:D1"/>
    <mergeCell ref="A2:I2"/>
    <mergeCell ref="A3:I3"/>
    <mergeCell ref="A18:B18"/>
    <mergeCell ref="H18:I18"/>
    <mergeCell ref="A5:B6"/>
    <mergeCell ref="H5:I6"/>
    <mergeCell ref="A4:I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W24"/>
  <sheetViews>
    <sheetView rightToLeft="1" workbookViewId="0">
      <selection sqref="A1:I19"/>
    </sheetView>
  </sheetViews>
  <sheetFormatPr defaultRowHeight="14.25" x14ac:dyDescent="0.2"/>
  <cols>
    <col min="1" max="1" width="2.875" style="147" bestFit="1" customWidth="1"/>
    <col min="2" max="2" width="25.625" customWidth="1"/>
    <col min="3" max="7" width="18.125" customWidth="1"/>
    <col min="8" max="8" width="25.625" customWidth="1"/>
    <col min="9" max="9" width="2.875" style="147" bestFit="1" customWidth="1"/>
    <col min="13" max="13" width="11.25" bestFit="1" customWidth="1"/>
    <col min="14" max="14" width="10.25" bestFit="1" customWidth="1"/>
    <col min="15" max="15" width="12.25" bestFit="1" customWidth="1"/>
    <col min="16" max="16" width="12" bestFit="1" customWidth="1"/>
    <col min="17" max="17" width="10.625" bestFit="1" customWidth="1"/>
  </cols>
  <sheetData>
    <row r="1" spans="1:23" s="150" customFormat="1" ht="20.100000000000001" customHeight="1" x14ac:dyDescent="0.2">
      <c r="A1" s="615" t="s">
        <v>172</v>
      </c>
      <c r="B1" s="616"/>
      <c r="C1" s="616"/>
      <c r="D1" s="616"/>
      <c r="E1" s="617"/>
      <c r="F1" s="618" t="s">
        <v>335</v>
      </c>
      <c r="G1" s="619"/>
      <c r="H1" s="619"/>
      <c r="I1" s="620"/>
      <c r="J1" s="149"/>
    </row>
    <row r="2" spans="1:23" ht="20.100000000000001" customHeight="1" x14ac:dyDescent="0.45">
      <c r="A2" s="148"/>
      <c r="B2" s="621" t="s">
        <v>142</v>
      </c>
      <c r="C2" s="621"/>
      <c r="D2" s="621"/>
      <c r="E2" s="621"/>
      <c r="F2" s="621"/>
      <c r="G2" s="621"/>
      <c r="H2" s="621"/>
      <c r="I2" s="148"/>
      <c r="J2" s="16"/>
    </row>
    <row r="3" spans="1:23" ht="20.100000000000001" customHeight="1" x14ac:dyDescent="0.45">
      <c r="A3" s="622" t="s">
        <v>334</v>
      </c>
      <c r="B3" s="623"/>
      <c r="C3" s="623"/>
      <c r="D3" s="623"/>
      <c r="E3" s="623"/>
      <c r="F3" s="623"/>
      <c r="G3" s="623"/>
      <c r="H3" s="623"/>
      <c r="I3" s="624"/>
      <c r="J3" s="16"/>
    </row>
    <row r="4" spans="1:23" ht="20.100000000000001" customHeight="1" x14ac:dyDescent="0.2">
      <c r="A4" s="382" t="s">
        <v>415</v>
      </c>
      <c r="B4" s="383"/>
      <c r="C4" s="383"/>
      <c r="D4" s="383"/>
      <c r="E4" s="383"/>
      <c r="F4" s="383"/>
      <c r="G4" s="383"/>
      <c r="H4" s="383"/>
      <c r="I4" s="384"/>
      <c r="J4" s="40"/>
    </row>
    <row r="5" spans="1:23" ht="20.100000000000001" customHeight="1" x14ac:dyDescent="0.2">
      <c r="A5" s="357" t="s">
        <v>0</v>
      </c>
      <c r="B5" s="358"/>
      <c r="C5" s="138" t="s">
        <v>1</v>
      </c>
      <c r="D5" s="138" t="s">
        <v>2</v>
      </c>
      <c r="E5" s="138" t="s">
        <v>3</v>
      </c>
      <c r="F5" s="138" t="s">
        <v>4</v>
      </c>
      <c r="G5" s="138" t="s">
        <v>300</v>
      </c>
      <c r="H5" s="361" t="s">
        <v>33</v>
      </c>
      <c r="I5" s="362"/>
      <c r="J5" s="16"/>
      <c r="K5" s="391"/>
      <c r="L5" s="391"/>
      <c r="M5" s="10"/>
      <c r="N5" s="10"/>
      <c r="O5" s="10"/>
      <c r="P5" s="10"/>
      <c r="Q5" s="10"/>
      <c r="R5" s="391"/>
      <c r="S5" s="391"/>
      <c r="T5" s="10"/>
      <c r="U5" s="10"/>
      <c r="V5" s="10"/>
      <c r="W5" s="10"/>
    </row>
    <row r="6" spans="1:23" ht="20.100000000000001" customHeight="1" x14ac:dyDescent="0.2">
      <c r="A6" s="359"/>
      <c r="B6" s="360"/>
      <c r="C6" s="138" t="s">
        <v>283</v>
      </c>
      <c r="D6" s="138" t="s">
        <v>284</v>
      </c>
      <c r="E6" s="138" t="s">
        <v>285</v>
      </c>
      <c r="F6" s="138" t="s">
        <v>286</v>
      </c>
      <c r="G6" s="138" t="s">
        <v>45</v>
      </c>
      <c r="H6" s="363"/>
      <c r="I6" s="364"/>
      <c r="J6" s="16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</row>
    <row r="7" spans="1:23" ht="20.100000000000001" customHeight="1" x14ac:dyDescent="0.2">
      <c r="A7" s="135">
        <v>1</v>
      </c>
      <c r="B7" s="129" t="s">
        <v>144</v>
      </c>
      <c r="C7" s="133">
        <v>4796361.8715878706</v>
      </c>
      <c r="D7" s="133">
        <v>5226093.8101061378</v>
      </c>
      <c r="E7" s="133">
        <v>6986396.5376336584</v>
      </c>
      <c r="F7" s="133">
        <v>3587597.6801643325</v>
      </c>
      <c r="G7" s="133">
        <f t="shared" ref="G7:G16" si="0">SUM(C7:F7)</f>
        <v>20596449.899491999</v>
      </c>
      <c r="H7" s="154" t="s">
        <v>34</v>
      </c>
      <c r="I7" s="159">
        <v>1</v>
      </c>
      <c r="J7" s="16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</row>
    <row r="8" spans="1:23" ht="20.100000000000001" customHeight="1" x14ac:dyDescent="0.2">
      <c r="A8" s="134">
        <v>2</v>
      </c>
      <c r="B8" s="125" t="s">
        <v>7</v>
      </c>
      <c r="C8" s="132">
        <v>17838374.944205418</v>
      </c>
      <c r="D8" s="132">
        <v>19790896.815813504</v>
      </c>
      <c r="E8" s="132">
        <v>1890459.223739095</v>
      </c>
      <c r="F8" s="132">
        <v>1991724.848283706</v>
      </c>
      <c r="G8" s="132">
        <f t="shared" si="0"/>
        <v>41511455.832041726</v>
      </c>
      <c r="H8" s="156" t="s">
        <v>35</v>
      </c>
      <c r="I8" s="160">
        <v>2</v>
      </c>
      <c r="J8" s="16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</row>
    <row r="9" spans="1:23" ht="20.100000000000001" customHeight="1" x14ac:dyDescent="0.2">
      <c r="A9" s="135">
        <v>3</v>
      </c>
      <c r="B9" s="129" t="s">
        <v>8</v>
      </c>
      <c r="C9" s="133">
        <v>0</v>
      </c>
      <c r="D9" s="133">
        <v>0</v>
      </c>
      <c r="E9" s="133">
        <v>0</v>
      </c>
      <c r="F9" s="133">
        <v>227842</v>
      </c>
      <c r="G9" s="133">
        <f t="shared" si="0"/>
        <v>227842</v>
      </c>
      <c r="H9" s="154" t="s">
        <v>36</v>
      </c>
      <c r="I9" s="159">
        <v>3</v>
      </c>
      <c r="J9" s="16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</row>
    <row r="10" spans="1:23" ht="20.100000000000001" customHeight="1" x14ac:dyDescent="0.2">
      <c r="A10" s="134">
        <v>4</v>
      </c>
      <c r="B10" s="125" t="s">
        <v>9</v>
      </c>
      <c r="C10" s="132">
        <v>458593</v>
      </c>
      <c r="D10" s="132">
        <v>1407501.2013697971</v>
      </c>
      <c r="E10" s="132">
        <v>1569793.6366515877</v>
      </c>
      <c r="F10" s="132">
        <v>824158.39480176405</v>
      </c>
      <c r="G10" s="132">
        <f t="shared" si="0"/>
        <v>4260046.2328231484</v>
      </c>
      <c r="H10" s="156" t="s">
        <v>37</v>
      </c>
      <c r="I10" s="160">
        <v>4</v>
      </c>
      <c r="J10" s="16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</row>
    <row r="11" spans="1:23" ht="20.100000000000001" customHeight="1" x14ac:dyDescent="0.2">
      <c r="A11" s="135">
        <v>5</v>
      </c>
      <c r="B11" s="129" t="s">
        <v>10</v>
      </c>
      <c r="C11" s="133">
        <v>7626</v>
      </c>
      <c r="D11" s="133">
        <v>16991</v>
      </c>
      <c r="E11" s="133">
        <v>0</v>
      </c>
      <c r="F11" s="133">
        <v>0</v>
      </c>
      <c r="G11" s="133">
        <f t="shared" si="0"/>
        <v>24617</v>
      </c>
      <c r="H11" s="154" t="s">
        <v>38</v>
      </c>
      <c r="I11" s="159">
        <v>5</v>
      </c>
      <c r="J11" s="16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</row>
    <row r="12" spans="1:23" ht="20.100000000000001" customHeight="1" x14ac:dyDescent="0.2">
      <c r="A12" s="134">
        <v>6</v>
      </c>
      <c r="B12" s="125" t="s">
        <v>11</v>
      </c>
      <c r="C12" s="132">
        <v>0</v>
      </c>
      <c r="D12" s="132">
        <v>0</v>
      </c>
      <c r="E12" s="132">
        <v>0</v>
      </c>
      <c r="F12" s="132">
        <v>32787595.5</v>
      </c>
      <c r="G12" s="132">
        <f t="shared" si="0"/>
        <v>32787595.5</v>
      </c>
      <c r="H12" s="156" t="s">
        <v>39</v>
      </c>
      <c r="I12" s="160">
        <v>6</v>
      </c>
      <c r="J12" s="16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</row>
    <row r="13" spans="1:23" ht="20.100000000000001" customHeight="1" x14ac:dyDescent="0.2">
      <c r="A13" s="135">
        <v>7</v>
      </c>
      <c r="B13" s="129" t="s">
        <v>192</v>
      </c>
      <c r="C13" s="133">
        <v>3214521.0000000023</v>
      </c>
      <c r="D13" s="133">
        <v>1987485.0000000002</v>
      </c>
      <c r="E13" s="133">
        <v>1418413</v>
      </c>
      <c r="F13" s="133">
        <v>298741</v>
      </c>
      <c r="G13" s="133">
        <f t="shared" si="0"/>
        <v>6919160.0000000028</v>
      </c>
      <c r="H13" s="154" t="s">
        <v>40</v>
      </c>
      <c r="I13" s="159">
        <v>7</v>
      </c>
      <c r="J13" s="16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</row>
    <row r="14" spans="1:23" ht="20.100000000000001" customHeight="1" x14ac:dyDescent="0.2">
      <c r="A14" s="134">
        <v>8</v>
      </c>
      <c r="B14" s="125" t="s">
        <v>32</v>
      </c>
      <c r="C14" s="132">
        <v>2062073.972486699</v>
      </c>
      <c r="D14" s="132">
        <v>2646495.2311134445</v>
      </c>
      <c r="E14" s="132">
        <v>1517161.1861842261</v>
      </c>
      <c r="F14" s="132">
        <v>811793.45394523907</v>
      </c>
      <c r="G14" s="132">
        <f t="shared" si="0"/>
        <v>7037523.8437296087</v>
      </c>
      <c r="H14" s="156" t="s">
        <v>41</v>
      </c>
      <c r="I14" s="160">
        <v>8</v>
      </c>
      <c r="J14" s="16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</row>
    <row r="15" spans="1:23" ht="20.100000000000001" customHeight="1" x14ac:dyDescent="0.2">
      <c r="A15" s="135">
        <v>9</v>
      </c>
      <c r="B15" s="129" t="s">
        <v>12</v>
      </c>
      <c r="C15" s="133">
        <v>214150.71517682748</v>
      </c>
      <c r="D15" s="133">
        <v>414162.28482317249</v>
      </c>
      <c r="E15" s="133">
        <v>0</v>
      </c>
      <c r="F15" s="133">
        <v>0</v>
      </c>
      <c r="G15" s="133">
        <f t="shared" si="0"/>
        <v>628313</v>
      </c>
      <c r="H15" s="154" t="s">
        <v>42</v>
      </c>
      <c r="I15" s="159">
        <v>9</v>
      </c>
      <c r="J15" s="16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</row>
    <row r="16" spans="1:23" ht="20.100000000000001" customHeight="1" x14ac:dyDescent="0.2">
      <c r="A16" s="134">
        <v>10</v>
      </c>
      <c r="B16" s="125" t="s">
        <v>13</v>
      </c>
      <c r="C16" s="132">
        <v>651894</v>
      </c>
      <c r="D16" s="132">
        <v>2403699.7956102332</v>
      </c>
      <c r="E16" s="132">
        <v>874851</v>
      </c>
      <c r="F16" s="132">
        <v>0</v>
      </c>
      <c r="G16" s="132">
        <f t="shared" si="0"/>
        <v>3930444.7956102332</v>
      </c>
      <c r="H16" s="156" t="s">
        <v>43</v>
      </c>
      <c r="I16" s="160">
        <v>10</v>
      </c>
      <c r="J16" s="16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</row>
    <row r="17" spans="1:23" ht="20.100000000000001" customHeight="1" x14ac:dyDescent="0.2">
      <c r="A17" s="135">
        <v>11</v>
      </c>
      <c r="B17" s="129" t="s">
        <v>14</v>
      </c>
      <c r="C17" s="133">
        <v>209067.40825552878</v>
      </c>
      <c r="D17" s="133">
        <v>288000.79111527913</v>
      </c>
      <c r="E17" s="133">
        <v>305248</v>
      </c>
      <c r="F17" s="133">
        <v>0</v>
      </c>
      <c r="G17" s="133">
        <f>SUM(C17:F17)</f>
        <v>802316.19937080797</v>
      </c>
      <c r="H17" s="154" t="s">
        <v>44</v>
      </c>
      <c r="I17" s="159">
        <v>11</v>
      </c>
      <c r="J17" s="16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</row>
    <row r="18" spans="1:23" ht="20.100000000000001" customHeight="1" x14ac:dyDescent="0.2">
      <c r="A18" s="369" t="s">
        <v>15</v>
      </c>
      <c r="B18" s="369"/>
      <c r="C18" s="181">
        <f>SUM(C7:C17)</f>
        <v>29452662.911712352</v>
      </c>
      <c r="D18" s="181">
        <f>SUM(D7:D17)</f>
        <v>34181325.929951563</v>
      </c>
      <c r="E18" s="181">
        <f>SUM(E7:E17)</f>
        <v>14562322.584208565</v>
      </c>
      <c r="F18" s="181">
        <f>SUM(F7:F17)</f>
        <v>40529452.877195045</v>
      </c>
      <c r="G18" s="181">
        <f>SUM(C18:F18)</f>
        <v>118725764.30306752</v>
      </c>
      <c r="H18" s="368" t="s">
        <v>45</v>
      </c>
      <c r="I18" s="368"/>
      <c r="J18" s="16"/>
      <c r="K18" s="391"/>
      <c r="L18" s="391"/>
      <c r="M18" s="10"/>
      <c r="N18" s="10"/>
      <c r="O18" s="10"/>
      <c r="P18" s="10"/>
      <c r="Q18" s="10"/>
      <c r="R18" s="391"/>
      <c r="S18" s="391"/>
      <c r="T18" s="10"/>
      <c r="U18" s="10"/>
      <c r="V18" s="10"/>
      <c r="W18" s="10"/>
    </row>
    <row r="19" spans="1:23" ht="20.100000000000001" customHeight="1" x14ac:dyDescent="0.35">
      <c r="A19" s="365" t="s">
        <v>287</v>
      </c>
      <c r="B19" s="366"/>
      <c r="C19" s="366"/>
      <c r="D19" s="366"/>
      <c r="E19" s="366"/>
      <c r="F19" s="366"/>
      <c r="G19" s="366"/>
      <c r="H19" s="366"/>
      <c r="I19" s="367"/>
      <c r="J19" s="16"/>
    </row>
    <row r="20" spans="1:23" x14ac:dyDescent="0.2">
      <c r="A20" s="146"/>
      <c r="B20" s="16"/>
      <c r="C20" s="16"/>
      <c r="D20" s="16"/>
      <c r="E20" s="16"/>
      <c r="F20" s="16"/>
      <c r="G20" s="16"/>
      <c r="H20" s="16"/>
      <c r="I20" s="146"/>
      <c r="J20" s="16"/>
    </row>
    <row r="21" spans="1:23" x14ac:dyDescent="0.2">
      <c r="A21" s="146"/>
      <c r="B21" s="16"/>
      <c r="C21" s="16"/>
      <c r="D21" s="16"/>
      <c r="E21" s="16"/>
      <c r="F21" s="16"/>
      <c r="G21" s="16"/>
      <c r="H21" s="16"/>
      <c r="I21" s="146"/>
      <c r="J21" s="16"/>
    </row>
    <row r="22" spans="1:23" x14ac:dyDescent="0.2">
      <c r="A22" s="146"/>
      <c r="B22" s="16"/>
      <c r="C22" s="16"/>
      <c r="D22" s="16"/>
      <c r="E22" s="16"/>
      <c r="F22" s="16"/>
      <c r="G22" s="16"/>
      <c r="H22" s="16"/>
      <c r="I22" s="146"/>
      <c r="J22" s="16"/>
    </row>
    <row r="23" spans="1:23" x14ac:dyDescent="0.2">
      <c r="A23" s="146"/>
      <c r="B23" s="16"/>
      <c r="C23" s="16"/>
      <c r="D23" s="16"/>
      <c r="E23" s="16"/>
      <c r="F23" s="16"/>
      <c r="G23" s="16"/>
      <c r="H23" s="16"/>
      <c r="I23" s="146"/>
      <c r="J23" s="16"/>
    </row>
    <row r="24" spans="1:23" x14ac:dyDescent="0.2">
      <c r="A24" s="146"/>
      <c r="B24" s="16"/>
      <c r="C24" s="16"/>
      <c r="D24" s="16"/>
      <c r="E24" s="16"/>
      <c r="F24" s="16"/>
      <c r="G24" s="16"/>
      <c r="H24" s="16"/>
      <c r="I24" s="146"/>
      <c r="J24" s="16"/>
    </row>
  </sheetData>
  <mergeCells count="14">
    <mergeCell ref="A1:E1"/>
    <mergeCell ref="F1:I1"/>
    <mergeCell ref="A5:B6"/>
    <mergeCell ref="H5:I6"/>
    <mergeCell ref="B2:H2"/>
    <mergeCell ref="K5:L5"/>
    <mergeCell ref="R5:S5"/>
    <mergeCell ref="A3:I3"/>
    <mergeCell ref="A19:I19"/>
    <mergeCell ref="K18:L18"/>
    <mergeCell ref="R18:S18"/>
    <mergeCell ref="A18:B18"/>
    <mergeCell ref="H18:I18"/>
    <mergeCell ref="A4:I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24"/>
  <sheetViews>
    <sheetView rightToLeft="1" workbookViewId="0">
      <selection sqref="A1:G20"/>
    </sheetView>
  </sheetViews>
  <sheetFormatPr defaultRowHeight="14.25" x14ac:dyDescent="0.2"/>
  <cols>
    <col min="1" max="1" width="4.625" customWidth="1"/>
    <col min="2" max="2" width="25.625" customWidth="1"/>
    <col min="3" max="5" width="18.125" customWidth="1"/>
    <col min="6" max="6" width="25.625" customWidth="1"/>
    <col min="7" max="7" width="4.625" customWidth="1"/>
    <col min="8" max="8" width="11.875" bestFit="1" customWidth="1"/>
    <col min="9" max="9" width="9.5" bestFit="1" customWidth="1"/>
  </cols>
  <sheetData>
    <row r="1" spans="1:10" s="150" customFormat="1" ht="20.100000000000001" customHeight="1" x14ac:dyDescent="0.2">
      <c r="A1" s="404" t="s">
        <v>171</v>
      </c>
      <c r="B1" s="404"/>
      <c r="C1" s="404"/>
      <c r="D1" s="405" t="s">
        <v>343</v>
      </c>
      <c r="E1" s="405"/>
      <c r="F1" s="405"/>
      <c r="G1" s="405"/>
      <c r="H1" s="187"/>
      <c r="I1" s="186"/>
    </row>
    <row r="2" spans="1:10" ht="20.100000000000001" customHeight="1" x14ac:dyDescent="0.45">
      <c r="A2" s="586" t="s">
        <v>185</v>
      </c>
      <c r="B2" s="586"/>
      <c r="C2" s="586"/>
      <c r="D2" s="586"/>
      <c r="E2" s="586"/>
      <c r="F2" s="586"/>
      <c r="G2" s="586"/>
      <c r="H2" s="153"/>
    </row>
    <row r="3" spans="1:10" ht="20.100000000000001" customHeight="1" x14ac:dyDescent="0.45">
      <c r="A3" s="625" t="s">
        <v>336</v>
      </c>
      <c r="B3" s="625"/>
      <c r="C3" s="625"/>
      <c r="D3" s="625"/>
      <c r="E3" s="625"/>
      <c r="F3" s="625"/>
      <c r="G3" s="625"/>
      <c r="H3" s="153"/>
    </row>
    <row r="4" spans="1:10" ht="20.100000000000001" customHeight="1" x14ac:dyDescent="0.2">
      <c r="A4" s="379" t="s">
        <v>340</v>
      </c>
      <c r="B4" s="380"/>
      <c r="C4" s="380"/>
      <c r="D4" s="380"/>
      <c r="E4" s="380"/>
      <c r="F4" s="380"/>
      <c r="G4" s="381"/>
      <c r="H4" s="143"/>
      <c r="I4" s="182"/>
      <c r="J4" s="182"/>
    </row>
    <row r="5" spans="1:10" ht="19.5" customHeight="1" x14ac:dyDescent="0.45">
      <c r="A5" s="357" t="s">
        <v>0</v>
      </c>
      <c r="B5" s="358"/>
      <c r="C5" s="375" t="s">
        <v>339</v>
      </c>
      <c r="D5" s="375"/>
      <c r="E5" s="375"/>
      <c r="F5" s="397" t="s">
        <v>33</v>
      </c>
      <c r="G5" s="398"/>
      <c r="H5" s="153"/>
    </row>
    <row r="6" spans="1:10" ht="20.100000000000001" customHeight="1" x14ac:dyDescent="0.45">
      <c r="A6" s="395"/>
      <c r="B6" s="396"/>
      <c r="C6" s="168" t="s">
        <v>186</v>
      </c>
      <c r="D6" s="168" t="s">
        <v>187</v>
      </c>
      <c r="E6" s="168" t="s">
        <v>31</v>
      </c>
      <c r="F6" s="399"/>
      <c r="G6" s="400"/>
      <c r="H6" s="153"/>
    </row>
    <row r="7" spans="1:10" ht="20.100000000000001" customHeight="1" x14ac:dyDescent="0.45">
      <c r="A7" s="359"/>
      <c r="B7" s="360"/>
      <c r="C7" s="161" t="s">
        <v>338</v>
      </c>
      <c r="D7" s="161" t="s">
        <v>337</v>
      </c>
      <c r="E7" s="161" t="s">
        <v>282</v>
      </c>
      <c r="F7" s="401"/>
      <c r="G7" s="402"/>
      <c r="H7" s="153"/>
    </row>
    <row r="8" spans="1:10" ht="20.100000000000001" customHeight="1" x14ac:dyDescent="0.45">
      <c r="A8" s="128">
        <v>1</v>
      </c>
      <c r="B8" s="129" t="s">
        <v>144</v>
      </c>
      <c r="C8" s="130">
        <v>19665882.899491988</v>
      </c>
      <c r="D8" s="130">
        <v>930567.00000000012</v>
      </c>
      <c r="E8" s="130">
        <f>SUM(C8:D8)</f>
        <v>20596449.899491988</v>
      </c>
      <c r="F8" s="154" t="s">
        <v>34</v>
      </c>
      <c r="G8" s="155">
        <v>1</v>
      </c>
      <c r="H8" s="188"/>
      <c r="I8" s="2"/>
    </row>
    <row r="9" spans="1:10" ht="20.100000000000001" customHeight="1" x14ac:dyDescent="0.45">
      <c r="A9" s="124">
        <v>2</v>
      </c>
      <c r="B9" s="125" t="s">
        <v>7</v>
      </c>
      <c r="C9" s="126">
        <v>36230180.750940248</v>
      </c>
      <c r="D9" s="126">
        <v>5281275.0811015544</v>
      </c>
      <c r="E9" s="126">
        <f t="shared" ref="E9:E19" si="0">SUM(C9:D9)</f>
        <v>41511455.8320418</v>
      </c>
      <c r="F9" s="156" t="s">
        <v>35</v>
      </c>
      <c r="G9" s="157">
        <v>2</v>
      </c>
      <c r="H9" s="188"/>
      <c r="I9" s="2"/>
    </row>
    <row r="10" spans="1:10" ht="20.100000000000001" customHeight="1" x14ac:dyDescent="0.45">
      <c r="A10" s="128">
        <v>3</v>
      </c>
      <c r="B10" s="129" t="s">
        <v>8</v>
      </c>
      <c r="C10" s="130">
        <v>227842</v>
      </c>
      <c r="D10" s="130">
        <v>0</v>
      </c>
      <c r="E10" s="130">
        <f t="shared" si="0"/>
        <v>227842</v>
      </c>
      <c r="F10" s="154" t="s">
        <v>36</v>
      </c>
      <c r="G10" s="155">
        <v>3</v>
      </c>
      <c r="H10" s="188"/>
      <c r="I10" s="2"/>
    </row>
    <row r="11" spans="1:10" ht="20.100000000000001" customHeight="1" x14ac:dyDescent="0.45">
      <c r="A11" s="124">
        <v>4</v>
      </c>
      <c r="B11" s="125" t="s">
        <v>9</v>
      </c>
      <c r="C11" s="126">
        <v>4074559.1837002016</v>
      </c>
      <c r="D11" s="126">
        <v>185487.04912294593</v>
      </c>
      <c r="E11" s="126">
        <f t="shared" si="0"/>
        <v>4260046.2328231474</v>
      </c>
      <c r="F11" s="156" t="s">
        <v>37</v>
      </c>
      <c r="G11" s="157">
        <v>4</v>
      </c>
      <c r="H11" s="188"/>
      <c r="I11" s="2"/>
    </row>
    <row r="12" spans="1:10" ht="20.100000000000001" customHeight="1" x14ac:dyDescent="0.45">
      <c r="A12" s="128">
        <v>5</v>
      </c>
      <c r="B12" s="129" t="s">
        <v>10</v>
      </c>
      <c r="C12" s="130">
        <v>24617</v>
      </c>
      <c r="D12" s="130">
        <v>0</v>
      </c>
      <c r="E12" s="130">
        <f t="shared" si="0"/>
        <v>24617</v>
      </c>
      <c r="F12" s="154" t="s">
        <v>38</v>
      </c>
      <c r="G12" s="155">
        <v>5</v>
      </c>
      <c r="H12" s="188"/>
      <c r="I12" s="2"/>
    </row>
    <row r="13" spans="1:10" ht="20.100000000000001" customHeight="1" x14ac:dyDescent="0.45">
      <c r="A13" s="124">
        <v>6</v>
      </c>
      <c r="B13" s="125" t="s">
        <v>11</v>
      </c>
      <c r="C13" s="126">
        <v>27819911.5</v>
      </c>
      <c r="D13" s="126">
        <v>4967684.0000000009</v>
      </c>
      <c r="E13" s="126">
        <f t="shared" si="0"/>
        <v>32787595.5</v>
      </c>
      <c r="F13" s="156" t="s">
        <v>39</v>
      </c>
      <c r="G13" s="157">
        <v>6</v>
      </c>
      <c r="H13" s="188"/>
      <c r="I13" s="2"/>
    </row>
    <row r="14" spans="1:10" ht="20.100000000000001" customHeight="1" x14ac:dyDescent="0.45">
      <c r="A14" s="128">
        <v>7</v>
      </c>
      <c r="B14" s="129" t="s">
        <v>192</v>
      </c>
      <c r="C14" s="130">
        <v>5934894.9999999823</v>
      </c>
      <c r="D14" s="130">
        <v>984265.00000000058</v>
      </c>
      <c r="E14" s="130">
        <f t="shared" si="0"/>
        <v>6919159.9999999832</v>
      </c>
      <c r="F14" s="154" t="s">
        <v>40</v>
      </c>
      <c r="G14" s="155">
        <v>7</v>
      </c>
      <c r="H14" s="188"/>
      <c r="I14" s="2"/>
    </row>
    <row r="15" spans="1:10" ht="20.100000000000001" customHeight="1" x14ac:dyDescent="0.45">
      <c r="A15" s="124">
        <v>8</v>
      </c>
      <c r="B15" s="125" t="s">
        <v>32</v>
      </c>
      <c r="C15" s="126">
        <v>6767200.086671452</v>
      </c>
      <c r="D15" s="126">
        <v>270323.75705815671</v>
      </c>
      <c r="E15" s="126">
        <f t="shared" si="0"/>
        <v>7037523.8437296087</v>
      </c>
      <c r="F15" s="156" t="s">
        <v>41</v>
      </c>
      <c r="G15" s="157">
        <v>8</v>
      </c>
      <c r="H15" s="188"/>
      <c r="I15" s="2"/>
    </row>
    <row r="16" spans="1:10" ht="20.100000000000001" customHeight="1" x14ac:dyDescent="0.45">
      <c r="A16" s="128">
        <v>9</v>
      </c>
      <c r="B16" s="129" t="s">
        <v>12</v>
      </c>
      <c r="C16" s="130">
        <v>612957</v>
      </c>
      <c r="D16" s="130">
        <v>15356</v>
      </c>
      <c r="E16" s="130">
        <f>SUM(C16:D16)</f>
        <v>628313</v>
      </c>
      <c r="F16" s="154" t="s">
        <v>42</v>
      </c>
      <c r="G16" s="155">
        <v>9</v>
      </c>
      <c r="H16" s="188"/>
      <c r="I16" s="2"/>
    </row>
    <row r="17" spans="1:9" ht="20.100000000000001" customHeight="1" x14ac:dyDescent="0.45">
      <c r="A17" s="124">
        <v>10</v>
      </c>
      <c r="B17" s="125" t="s">
        <v>13</v>
      </c>
      <c r="C17" s="126">
        <v>3745636.2181193577</v>
      </c>
      <c r="D17" s="126">
        <v>184808.57749087698</v>
      </c>
      <c r="E17" s="126">
        <f t="shared" si="0"/>
        <v>3930444.7956102346</v>
      </c>
      <c r="F17" s="156" t="s">
        <v>43</v>
      </c>
      <c r="G17" s="157">
        <v>10</v>
      </c>
      <c r="H17" s="188"/>
      <c r="I17" s="2"/>
    </row>
    <row r="18" spans="1:9" ht="20.100000000000001" customHeight="1" x14ac:dyDescent="0.45">
      <c r="A18" s="128">
        <v>11</v>
      </c>
      <c r="B18" s="129" t="s">
        <v>14</v>
      </c>
      <c r="C18" s="130">
        <v>790658.12184605235</v>
      </c>
      <c r="D18" s="130">
        <v>11658.077524755601</v>
      </c>
      <c r="E18" s="130">
        <f t="shared" si="0"/>
        <v>802316.19937080797</v>
      </c>
      <c r="F18" s="154" t="s">
        <v>44</v>
      </c>
      <c r="G18" s="155">
        <v>11</v>
      </c>
      <c r="H18" s="188"/>
      <c r="I18" s="2"/>
    </row>
    <row r="19" spans="1:9" ht="20.100000000000001" customHeight="1" x14ac:dyDescent="0.45">
      <c r="A19" s="369" t="s">
        <v>15</v>
      </c>
      <c r="B19" s="369"/>
      <c r="C19" s="181">
        <f>SUM(C8:C18)</f>
        <v>105894339.76076928</v>
      </c>
      <c r="D19" s="181">
        <f>SUM(D8:D18)</f>
        <v>12831424.542298291</v>
      </c>
      <c r="E19" s="181">
        <f t="shared" si="0"/>
        <v>118725764.30306756</v>
      </c>
      <c r="F19" s="368" t="s">
        <v>45</v>
      </c>
      <c r="G19" s="368"/>
      <c r="H19" s="188"/>
      <c r="I19" s="2"/>
    </row>
    <row r="20" spans="1:9" s="164" customFormat="1" ht="20.100000000000001" customHeight="1" x14ac:dyDescent="0.35">
      <c r="A20" s="365" t="s">
        <v>315</v>
      </c>
      <c r="B20" s="366"/>
      <c r="C20" s="366"/>
      <c r="D20" s="366"/>
      <c r="E20" s="366"/>
      <c r="F20" s="366"/>
      <c r="G20" s="367"/>
      <c r="H20" s="162"/>
    </row>
    <row r="21" spans="1:9" ht="20.25" x14ac:dyDescent="0.45">
      <c r="A21" s="153"/>
      <c r="B21" s="153"/>
      <c r="C21" s="153"/>
      <c r="D21" s="153"/>
      <c r="E21" s="153"/>
      <c r="F21" s="153"/>
      <c r="G21" s="153"/>
      <c r="H21" s="153"/>
    </row>
    <row r="22" spans="1:9" ht="20.25" x14ac:dyDescent="0.45">
      <c r="A22" s="153"/>
      <c r="B22" s="153"/>
      <c r="C22" s="153"/>
      <c r="D22" s="153"/>
      <c r="E22" s="153"/>
      <c r="F22" s="153"/>
      <c r="G22" s="153"/>
      <c r="H22" s="153"/>
    </row>
    <row r="23" spans="1:9" ht="20.25" x14ac:dyDescent="0.45">
      <c r="A23" s="153"/>
      <c r="B23" s="153"/>
      <c r="C23" s="153"/>
      <c r="D23" s="153"/>
      <c r="E23" s="153"/>
      <c r="F23" s="153"/>
      <c r="G23" s="153"/>
      <c r="H23" s="153"/>
    </row>
    <row r="24" spans="1:9" x14ac:dyDescent="0.2">
      <c r="A24" s="16"/>
      <c r="B24" s="16"/>
      <c r="C24" s="16"/>
      <c r="D24" s="16"/>
      <c r="E24" s="16"/>
      <c r="F24" s="16"/>
      <c r="G24" s="16"/>
      <c r="H24" s="16"/>
    </row>
  </sheetData>
  <mergeCells count="11">
    <mergeCell ref="A1:C1"/>
    <mergeCell ref="D1:G1"/>
    <mergeCell ref="A19:B19"/>
    <mergeCell ref="F19:G19"/>
    <mergeCell ref="C5:E5"/>
    <mergeCell ref="A20:G20"/>
    <mergeCell ref="A5:B7"/>
    <mergeCell ref="F5:G7"/>
    <mergeCell ref="A4:G4"/>
    <mergeCell ref="A2:G2"/>
    <mergeCell ref="A3:G3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21"/>
  <sheetViews>
    <sheetView rightToLeft="1" workbookViewId="0">
      <selection sqref="A1:I19"/>
    </sheetView>
  </sheetViews>
  <sheetFormatPr defaultRowHeight="14.25" x14ac:dyDescent="0.2"/>
  <cols>
    <col min="1" max="1" width="2.875" style="147" bestFit="1" customWidth="1"/>
    <col min="2" max="2" width="26.5" bestFit="1" customWidth="1"/>
    <col min="3" max="7" width="18.125" customWidth="1"/>
    <col min="8" max="8" width="25.625" customWidth="1"/>
    <col min="9" max="9" width="2.875" style="147" bestFit="1" customWidth="1"/>
    <col min="13" max="13" width="11.25" bestFit="1" customWidth="1"/>
    <col min="14" max="14" width="10.25" bestFit="1" customWidth="1"/>
    <col min="17" max="17" width="10.625" bestFit="1" customWidth="1"/>
  </cols>
  <sheetData>
    <row r="1" spans="1:10" ht="20.100000000000001" customHeight="1" x14ac:dyDescent="0.2">
      <c r="A1" s="404" t="s">
        <v>341</v>
      </c>
      <c r="B1" s="404"/>
      <c r="C1" s="404"/>
      <c r="D1" s="404"/>
      <c r="E1" s="405" t="s">
        <v>342</v>
      </c>
      <c r="F1" s="405"/>
      <c r="G1" s="405"/>
      <c r="H1" s="405"/>
      <c r="I1" s="405"/>
      <c r="J1" s="16"/>
    </row>
    <row r="2" spans="1:10" ht="20.100000000000001" customHeight="1" x14ac:dyDescent="0.2">
      <c r="A2" s="586" t="s">
        <v>173</v>
      </c>
      <c r="B2" s="586"/>
      <c r="C2" s="586"/>
      <c r="D2" s="586"/>
      <c r="E2" s="586"/>
      <c r="F2" s="586"/>
      <c r="G2" s="586"/>
      <c r="H2" s="586"/>
      <c r="I2" s="586"/>
      <c r="J2" s="16"/>
    </row>
    <row r="3" spans="1:10" ht="20.100000000000001" customHeight="1" x14ac:dyDescent="0.2">
      <c r="A3" s="590" t="s">
        <v>344</v>
      </c>
      <c r="B3" s="590"/>
      <c r="C3" s="590"/>
      <c r="D3" s="590"/>
      <c r="E3" s="590"/>
      <c r="F3" s="590"/>
      <c r="G3" s="590"/>
      <c r="H3" s="590"/>
      <c r="I3" s="590"/>
      <c r="J3" s="16"/>
    </row>
    <row r="4" spans="1:10" ht="20.100000000000001" customHeight="1" x14ac:dyDescent="0.2">
      <c r="A4" s="403" t="s">
        <v>340</v>
      </c>
      <c r="B4" s="403"/>
      <c r="C4" s="403"/>
      <c r="D4" s="403"/>
      <c r="E4" s="403"/>
      <c r="F4" s="403"/>
      <c r="G4" s="403"/>
      <c r="H4" s="403"/>
      <c r="I4" s="403"/>
      <c r="J4" s="183"/>
    </row>
    <row r="5" spans="1:10" ht="20.100000000000001" customHeight="1" x14ac:dyDescent="0.2">
      <c r="A5" s="376" t="s">
        <v>0</v>
      </c>
      <c r="B5" s="376"/>
      <c r="C5" s="138" t="s">
        <v>1</v>
      </c>
      <c r="D5" s="138" t="s">
        <v>2</v>
      </c>
      <c r="E5" s="138" t="s">
        <v>3</v>
      </c>
      <c r="F5" s="138" t="s">
        <v>4</v>
      </c>
      <c r="G5" s="138" t="s">
        <v>5</v>
      </c>
      <c r="H5" s="368" t="s">
        <v>33</v>
      </c>
      <c r="I5" s="368"/>
      <c r="J5" s="16"/>
    </row>
    <row r="6" spans="1:10" ht="20.100000000000001" customHeight="1" x14ac:dyDescent="0.2">
      <c r="A6" s="376"/>
      <c r="B6" s="376"/>
      <c r="C6" s="138" t="s">
        <v>283</v>
      </c>
      <c r="D6" s="138" t="s">
        <v>284</v>
      </c>
      <c r="E6" s="138" t="s">
        <v>285</v>
      </c>
      <c r="F6" s="138" t="s">
        <v>286</v>
      </c>
      <c r="G6" s="138" t="s">
        <v>45</v>
      </c>
      <c r="H6" s="368"/>
      <c r="I6" s="368"/>
      <c r="J6" s="16"/>
    </row>
    <row r="7" spans="1:10" ht="20.100000000000001" customHeight="1" x14ac:dyDescent="0.2">
      <c r="A7" s="135">
        <v>1</v>
      </c>
      <c r="B7" s="129" t="s">
        <v>194</v>
      </c>
      <c r="C7" s="133">
        <f>'جدول رقم 15'!C7-'جدول رقم 14'!C7-'جدول رقم 11'!C7</f>
        <v>1753558.6394832598</v>
      </c>
      <c r="D7" s="133">
        <f>'جدول رقم 15'!D7-'جدول رقم 14'!D7-'جدول رقم 11'!D7</f>
        <v>2293112.0444609504</v>
      </c>
      <c r="E7" s="133">
        <f>'جدول رقم 15'!E7-'جدول رقم 14'!E7-'جدول رقم 11'!E7</f>
        <v>2870450.4986612513</v>
      </c>
      <c r="F7" s="133">
        <f>'جدول رقم 15'!F7-'جدول رقم 14'!F7-'جدول رقم 11'!F7</f>
        <v>1273802.6801643332</v>
      </c>
      <c r="G7" s="133">
        <f t="shared" ref="G7:G17" si="0">SUM(C7:F7)</f>
        <v>8190923.8627697956</v>
      </c>
      <c r="H7" s="154" t="s">
        <v>34</v>
      </c>
      <c r="I7" s="159">
        <v>1</v>
      </c>
      <c r="J7" s="16"/>
    </row>
    <row r="8" spans="1:10" ht="20.100000000000001" customHeight="1" x14ac:dyDescent="0.2">
      <c r="A8" s="134">
        <v>2</v>
      </c>
      <c r="B8" s="125" t="s">
        <v>7</v>
      </c>
      <c r="C8" s="132">
        <f>'جدول رقم 15'!C8-'جدول رقم 14'!C8-'جدول رقم 11'!C8</f>
        <v>4013057.8503607996</v>
      </c>
      <c r="D8" s="132">
        <f>'جدول رقم 15'!D8-'جدول رقم 14'!D8-'جدول رقم 11'!D8</f>
        <v>6162081.40718266</v>
      </c>
      <c r="E8" s="132">
        <f>'جدول رقم 15'!E8-'جدول رقم 14'!E8-'جدول رقم 11'!E8</f>
        <v>421384.30935767596</v>
      </c>
      <c r="F8" s="132">
        <f>'جدول رقم 15'!F8-'جدول رقم 14'!F8-'جدول رقم 11'!F8</f>
        <v>386355.84828370612</v>
      </c>
      <c r="G8" s="132">
        <f t="shared" si="0"/>
        <v>10982879.415184842</v>
      </c>
      <c r="H8" s="156" t="s">
        <v>35</v>
      </c>
      <c r="I8" s="160">
        <v>2</v>
      </c>
      <c r="J8" s="16"/>
    </row>
    <row r="9" spans="1:10" ht="20.100000000000001" customHeight="1" x14ac:dyDescent="0.2">
      <c r="A9" s="135">
        <v>3</v>
      </c>
      <c r="B9" s="129" t="s">
        <v>8</v>
      </c>
      <c r="C9" s="133">
        <f>'جدول رقم 15'!C9-'جدول رقم 14'!C9-'جدول رقم 11'!C9</f>
        <v>0</v>
      </c>
      <c r="D9" s="133">
        <f>'جدول رقم 15'!D9-'جدول رقم 14'!D9-'جدول رقم 11'!D9</f>
        <v>0</v>
      </c>
      <c r="E9" s="133">
        <f>'جدول رقم 15'!E9-'جدول رقم 14'!E9-'جدول رقم 11'!E9</f>
        <v>0</v>
      </c>
      <c r="F9" s="133">
        <f>'جدول رقم 15'!F9-'جدول رقم 14'!F9-'جدول رقم 11'!F9</f>
        <v>5247</v>
      </c>
      <c r="G9" s="133">
        <f t="shared" si="0"/>
        <v>5247</v>
      </c>
      <c r="H9" s="154" t="s">
        <v>36</v>
      </c>
      <c r="I9" s="159">
        <v>3</v>
      </c>
      <c r="J9" s="16"/>
    </row>
    <row r="10" spans="1:10" ht="20.100000000000001" customHeight="1" x14ac:dyDescent="0.2">
      <c r="A10" s="134">
        <v>4</v>
      </c>
      <c r="B10" s="125" t="s">
        <v>9</v>
      </c>
      <c r="C10" s="132">
        <f>'جدول رقم 15'!C10-'جدول رقم 14'!C10-'جدول رقم 11'!C10</f>
        <v>112900.03636363638</v>
      </c>
      <c r="D10" s="132">
        <f>'جدول رقم 15'!D10-'جدول رقم 14'!D10-'جدول رقم 11'!D10</f>
        <v>214693.60572377598</v>
      </c>
      <c r="E10" s="132">
        <f>'جدول رقم 15'!E10-'جدول رقم 14'!E10-'جدول رقم 11'!E10</f>
        <v>204211.34399419482</v>
      </c>
      <c r="F10" s="132">
        <f>'جدول رقم 15'!F10-'جدول رقم 14'!F10-'جدول رقم 11'!F10</f>
        <v>58287.282847646624</v>
      </c>
      <c r="G10" s="132">
        <f t="shared" si="0"/>
        <v>590092.2689292538</v>
      </c>
      <c r="H10" s="156" t="s">
        <v>37</v>
      </c>
      <c r="I10" s="160">
        <v>4</v>
      </c>
      <c r="J10" s="16"/>
    </row>
    <row r="11" spans="1:10" ht="20.100000000000001" customHeight="1" x14ac:dyDescent="0.2">
      <c r="A11" s="135">
        <v>5</v>
      </c>
      <c r="B11" s="129" t="s">
        <v>10</v>
      </c>
      <c r="C11" s="133">
        <f>'جدول رقم 15'!C11-'جدول رقم 14'!C11-'جدول رقم 11'!C11</f>
        <v>3114.92</v>
      </c>
      <c r="D11" s="133">
        <f>'جدول رقم 15'!D11-'جدول رقم 14'!D11-'جدول رقم 11'!D11</f>
        <v>3625.8500000000004</v>
      </c>
      <c r="E11" s="133">
        <f>'جدول رقم 15'!E11-'جدول رقم 14'!E11-'جدول رقم 11'!E11</f>
        <v>0</v>
      </c>
      <c r="F11" s="133">
        <f>'جدول رقم 15'!F11-'جدول رقم 14'!F11-'جدول رقم 11'!F11</f>
        <v>0</v>
      </c>
      <c r="G11" s="133">
        <f t="shared" si="0"/>
        <v>6740.77</v>
      </c>
      <c r="H11" s="154" t="s">
        <v>38</v>
      </c>
      <c r="I11" s="159">
        <v>5</v>
      </c>
      <c r="J11" s="16"/>
    </row>
    <row r="12" spans="1:10" ht="20.100000000000001" customHeight="1" x14ac:dyDescent="0.2">
      <c r="A12" s="134">
        <v>6</v>
      </c>
      <c r="B12" s="125" t="s">
        <v>11</v>
      </c>
      <c r="C12" s="132">
        <f>'جدول رقم 15'!C12-'جدول رقم 14'!C12-'جدول رقم 11'!C12</f>
        <v>0</v>
      </c>
      <c r="D12" s="132">
        <f>'جدول رقم 15'!D12-'جدول رقم 14'!D12-'جدول رقم 11'!D12</f>
        <v>0</v>
      </c>
      <c r="E12" s="132">
        <f>'جدول رقم 15'!E12-'جدول رقم 14'!E12-'جدول رقم 11'!E12</f>
        <v>0</v>
      </c>
      <c r="F12" s="132">
        <f>'جدول رقم 15'!F12-'جدول رقم 14'!F12-'جدول رقم 11'!F12</f>
        <v>13917262</v>
      </c>
      <c r="G12" s="132">
        <f t="shared" si="0"/>
        <v>13917262</v>
      </c>
      <c r="H12" s="156" t="s">
        <v>39</v>
      </c>
      <c r="I12" s="160">
        <v>6</v>
      </c>
      <c r="J12" s="16"/>
    </row>
    <row r="13" spans="1:10" ht="20.100000000000001" customHeight="1" x14ac:dyDescent="0.2">
      <c r="A13" s="135">
        <v>7</v>
      </c>
      <c r="B13" s="129" t="s">
        <v>192</v>
      </c>
      <c r="C13" s="133">
        <f>'جدول رقم 15'!C13-'جدول رقم 14'!C13-'جدول رقم 11'!C13</f>
        <v>1517690.5638588264</v>
      </c>
      <c r="D13" s="133">
        <f>'جدول رقم 15'!D13-'جدول رقم 14'!D13-'جدول رقم 11'!D13</f>
        <v>1052413.8971965173</v>
      </c>
      <c r="E13" s="133">
        <f>'جدول رقم 15'!E13-'جدول رقم 14'!E13-'جدول رقم 11'!E13</f>
        <v>779784</v>
      </c>
      <c r="F13" s="133">
        <f>'جدول رقم 15'!F13-'جدول رقم 14'!F13-'جدول رقم 11'!F13</f>
        <v>163215.59946370189</v>
      </c>
      <c r="G13" s="133">
        <f t="shared" si="0"/>
        <v>3513104.0605190457</v>
      </c>
      <c r="H13" s="154" t="s">
        <v>40</v>
      </c>
      <c r="I13" s="159">
        <v>7</v>
      </c>
      <c r="J13" s="16"/>
    </row>
    <row r="14" spans="1:10" ht="20.100000000000001" customHeight="1" x14ac:dyDescent="0.2">
      <c r="A14" s="134">
        <v>8</v>
      </c>
      <c r="B14" s="125" t="s">
        <v>32</v>
      </c>
      <c r="C14" s="132">
        <f>'جدول رقم 15'!C14-'جدول رقم 14'!C14-'جدول رقم 11'!C14</f>
        <v>425174.0939594208</v>
      </c>
      <c r="D14" s="132">
        <f>'جدول رقم 15'!D14-'جدول رقم 14'!D14-'جدول رقم 11'!D14</f>
        <v>329233.23111344455</v>
      </c>
      <c r="E14" s="132">
        <f>'جدول رقم 15'!E14-'جدول رقم 14'!E14-'جدول رقم 11'!E14</f>
        <v>481837.39141008409</v>
      </c>
      <c r="F14" s="132">
        <f>'جدول رقم 15'!F14-'جدول رقم 14'!F14-'جدول رقم 11'!F14</f>
        <v>134918.45394523907</v>
      </c>
      <c r="G14" s="132">
        <f t="shared" si="0"/>
        <v>1371163.1704281885</v>
      </c>
      <c r="H14" s="156" t="s">
        <v>41</v>
      </c>
      <c r="I14" s="160">
        <v>8</v>
      </c>
      <c r="J14" s="16"/>
    </row>
    <row r="15" spans="1:10" ht="20.100000000000001" customHeight="1" x14ac:dyDescent="0.2">
      <c r="A15" s="135">
        <v>9</v>
      </c>
      <c r="B15" s="129" t="s">
        <v>12</v>
      </c>
      <c r="C15" s="133">
        <f>'جدول رقم 15'!C15-'جدول رقم 14'!C15-'جدول رقم 11'!C15</f>
        <v>89975.563782405166</v>
      </c>
      <c r="D15" s="133">
        <f>'جدول رقم 15'!D15-'جدول رقم 14'!D15-'جدول رقم 11'!D15</f>
        <v>84656.284823172493</v>
      </c>
      <c r="E15" s="133">
        <f>'جدول رقم 15'!E15-'جدول رقم 14'!E15-'جدول رقم 11'!E15</f>
        <v>0</v>
      </c>
      <c r="F15" s="133">
        <f>'جدول رقم 15'!F15-'جدول رقم 14'!F15-'جدول رقم 11'!F15</f>
        <v>0</v>
      </c>
      <c r="G15" s="133">
        <f t="shared" si="0"/>
        <v>174631.84860557766</v>
      </c>
      <c r="H15" s="154" t="s">
        <v>42</v>
      </c>
      <c r="I15" s="159">
        <v>9</v>
      </c>
      <c r="J15" s="16"/>
    </row>
    <row r="16" spans="1:10" ht="20.100000000000001" customHeight="1" x14ac:dyDescent="0.2">
      <c r="A16" s="134">
        <v>10</v>
      </c>
      <c r="B16" s="125" t="s">
        <v>13</v>
      </c>
      <c r="C16" s="132">
        <f>'جدول رقم 15'!C16-'جدول رقم 14'!C16-'جدول رقم 11'!C16</f>
        <v>415611.09771526174</v>
      </c>
      <c r="D16" s="132">
        <f>'جدول رقم 15'!D16-'جدول رقم 14'!D16-'جدول رقم 11'!D16</f>
        <v>1573952.5112783276</v>
      </c>
      <c r="E16" s="132">
        <f>'جدول رقم 15'!E16-'جدول رقم 14'!E16-'جدول رقم 11'!E16</f>
        <v>449858.92273361352</v>
      </c>
      <c r="F16" s="132">
        <f>'جدول رقم 15'!F16-'جدول رقم 14'!F16-'جدول رقم 11'!F16</f>
        <v>0</v>
      </c>
      <c r="G16" s="132">
        <f t="shared" si="0"/>
        <v>2439422.5317272032</v>
      </c>
      <c r="H16" s="156" t="s">
        <v>43</v>
      </c>
      <c r="I16" s="160">
        <v>10</v>
      </c>
      <c r="J16" s="16"/>
    </row>
    <row r="17" spans="1:10" ht="20.100000000000001" customHeight="1" x14ac:dyDescent="0.2">
      <c r="A17" s="135">
        <v>11</v>
      </c>
      <c r="B17" s="129" t="s">
        <v>14</v>
      </c>
      <c r="C17" s="133">
        <f>'جدول رقم 15'!C17-'جدول رقم 14'!C17-'جدول رقم 11'!C17</f>
        <v>80663.770389523808</v>
      </c>
      <c r="D17" s="133">
        <f>'جدول رقم 15'!D17-'جدول رقم 14'!D17-'جدول رقم 11'!D17</f>
        <v>144635.79111527913</v>
      </c>
      <c r="E17" s="133">
        <f>'جدول رقم 15'!E17-'جدول رقم 14'!E17-'جدول رقم 11'!E17</f>
        <v>135575</v>
      </c>
      <c r="F17" s="133">
        <f>'جدول رقم 15'!F17-'جدول رقم 14'!F17-'جدول رقم 11'!F17</f>
        <v>0</v>
      </c>
      <c r="G17" s="133">
        <f t="shared" si="0"/>
        <v>360874.56150480296</v>
      </c>
      <c r="H17" s="154" t="s">
        <v>44</v>
      </c>
      <c r="I17" s="159">
        <v>11</v>
      </c>
      <c r="J17" s="16"/>
    </row>
    <row r="18" spans="1:10" ht="20.100000000000001" customHeight="1" x14ac:dyDescent="0.2">
      <c r="A18" s="369" t="s">
        <v>15</v>
      </c>
      <c r="B18" s="369"/>
      <c r="C18" s="181">
        <f>SUM(C7:C17)</f>
        <v>8411746.535913134</v>
      </c>
      <c r="D18" s="181">
        <f>SUM(D7:D17)</f>
        <v>11858404.622894125</v>
      </c>
      <c r="E18" s="181">
        <f>SUM(E7:E17)</f>
        <v>5343101.4661568198</v>
      </c>
      <c r="F18" s="181">
        <f>SUM(F7:F17)</f>
        <v>15939088.864704628</v>
      </c>
      <c r="G18" s="181">
        <f>SUM(G7:G17)</f>
        <v>41552341.489668712</v>
      </c>
      <c r="H18" s="368" t="s">
        <v>45</v>
      </c>
      <c r="I18" s="368"/>
      <c r="J18" s="16"/>
    </row>
    <row r="19" spans="1:10" ht="20.100000000000001" customHeight="1" x14ac:dyDescent="0.35">
      <c r="A19" s="365" t="s">
        <v>345</v>
      </c>
      <c r="B19" s="366"/>
      <c r="C19" s="366"/>
      <c r="D19" s="366"/>
      <c r="E19" s="366"/>
      <c r="F19" s="366"/>
      <c r="G19" s="366"/>
      <c r="H19" s="366"/>
      <c r="I19" s="367"/>
      <c r="J19" s="16"/>
    </row>
    <row r="20" spans="1:10" x14ac:dyDescent="0.2">
      <c r="A20" s="146"/>
      <c r="B20" s="16"/>
      <c r="C20" s="16"/>
      <c r="D20" s="16"/>
      <c r="E20" s="16"/>
      <c r="F20" s="16"/>
      <c r="G20" s="16"/>
      <c r="H20" s="16"/>
      <c r="I20" s="146"/>
      <c r="J20" s="16"/>
    </row>
    <row r="21" spans="1:10" x14ac:dyDescent="0.2">
      <c r="A21" s="146"/>
      <c r="B21" s="16"/>
      <c r="C21" s="16"/>
      <c r="D21" s="16"/>
      <c r="E21" s="16"/>
      <c r="F21" s="16"/>
      <c r="G21" s="16"/>
      <c r="H21" s="16"/>
      <c r="I21" s="146"/>
      <c r="J21" s="16"/>
    </row>
  </sheetData>
  <mergeCells count="10">
    <mergeCell ref="A19:I19"/>
    <mergeCell ref="A4:I4"/>
    <mergeCell ref="A2:I2"/>
    <mergeCell ref="A3:I3"/>
    <mergeCell ref="A1:D1"/>
    <mergeCell ref="E1:I1"/>
    <mergeCell ref="H18:I18"/>
    <mergeCell ref="A18:B18"/>
    <mergeCell ref="H5:I6"/>
    <mergeCell ref="A5:B6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R14"/>
  <sheetViews>
    <sheetView rightToLeft="1" zoomScale="91" zoomScaleNormal="91" workbookViewId="0">
      <selection sqref="A1:Q10"/>
    </sheetView>
  </sheetViews>
  <sheetFormatPr defaultRowHeight="14.25" x14ac:dyDescent="0.2"/>
  <cols>
    <col min="1" max="1" width="3.25" customWidth="1"/>
    <col min="2" max="2" width="24.25" bestFit="1" customWidth="1"/>
    <col min="3" max="14" width="8.625" customWidth="1"/>
    <col min="15" max="15" width="16.5" bestFit="1" customWidth="1"/>
    <col min="16" max="16" width="20.125" bestFit="1" customWidth="1"/>
    <col min="17" max="17" width="3.625" customWidth="1"/>
  </cols>
  <sheetData>
    <row r="1" spans="1:18" ht="21.75" customHeight="1" x14ac:dyDescent="0.2">
      <c r="A1" s="404" t="s">
        <v>347</v>
      </c>
      <c r="B1" s="404"/>
      <c r="C1" s="404"/>
      <c r="D1" s="404"/>
      <c r="E1" s="404"/>
      <c r="F1" s="404"/>
      <c r="G1" s="404"/>
      <c r="H1" s="404"/>
      <c r="I1" s="405" t="s">
        <v>348</v>
      </c>
      <c r="J1" s="405"/>
      <c r="K1" s="405"/>
      <c r="L1" s="405"/>
      <c r="M1" s="405"/>
      <c r="N1" s="405"/>
      <c r="O1" s="405"/>
      <c r="P1" s="405"/>
      <c r="Q1" s="405"/>
      <c r="R1" s="16"/>
    </row>
    <row r="2" spans="1:18" ht="24.95" customHeight="1" x14ac:dyDescent="0.2">
      <c r="A2" s="629" t="s">
        <v>195</v>
      </c>
      <c r="B2" s="629"/>
      <c r="C2" s="629"/>
      <c r="D2" s="629"/>
      <c r="E2" s="629"/>
      <c r="F2" s="629"/>
      <c r="G2" s="629"/>
      <c r="H2" s="629"/>
      <c r="I2" s="629"/>
      <c r="J2" s="629"/>
      <c r="K2" s="629"/>
      <c r="L2" s="629"/>
      <c r="M2" s="629"/>
      <c r="N2" s="629"/>
      <c r="O2" s="629"/>
      <c r="P2" s="629"/>
      <c r="Q2" s="629"/>
      <c r="R2" s="16"/>
    </row>
    <row r="3" spans="1:18" ht="24.95" customHeight="1" x14ac:dyDescent="0.2">
      <c r="A3" s="637" t="s">
        <v>346</v>
      </c>
      <c r="B3" s="637"/>
      <c r="C3" s="637"/>
      <c r="D3" s="637"/>
      <c r="E3" s="637"/>
      <c r="F3" s="637"/>
      <c r="G3" s="637"/>
      <c r="H3" s="637"/>
      <c r="I3" s="637"/>
      <c r="J3" s="637"/>
      <c r="K3" s="637"/>
      <c r="L3" s="637"/>
      <c r="M3" s="637"/>
      <c r="N3" s="637"/>
      <c r="O3" s="637"/>
      <c r="P3" s="637"/>
      <c r="Q3" s="637"/>
      <c r="R3" s="16"/>
    </row>
    <row r="4" spans="1:18" ht="20.100000000000001" customHeight="1" x14ac:dyDescent="0.2">
      <c r="A4" s="410" t="s">
        <v>48</v>
      </c>
      <c r="B4" s="410"/>
      <c r="C4" s="196" t="s">
        <v>49</v>
      </c>
      <c r="D4" s="196" t="s">
        <v>50</v>
      </c>
      <c r="E4" s="196" t="s">
        <v>51</v>
      </c>
      <c r="F4" s="196" t="s">
        <v>52</v>
      </c>
      <c r="G4" s="196" t="s">
        <v>53</v>
      </c>
      <c r="H4" s="196" t="s">
        <v>54</v>
      </c>
      <c r="I4" s="196" t="s">
        <v>55</v>
      </c>
      <c r="J4" s="196" t="s">
        <v>56</v>
      </c>
      <c r="K4" s="196" t="s">
        <v>57</v>
      </c>
      <c r="L4" s="196" t="s">
        <v>58</v>
      </c>
      <c r="M4" s="196" t="s">
        <v>59</v>
      </c>
      <c r="N4" s="196" t="s">
        <v>60</v>
      </c>
      <c r="O4" s="207" t="s">
        <v>61</v>
      </c>
      <c r="P4" s="409" t="s">
        <v>62</v>
      </c>
      <c r="Q4" s="409"/>
      <c r="R4" s="16"/>
    </row>
    <row r="5" spans="1:18" ht="20.100000000000001" customHeight="1" x14ac:dyDescent="0.2">
      <c r="A5" s="410"/>
      <c r="B5" s="410"/>
      <c r="C5" s="196" t="s">
        <v>63</v>
      </c>
      <c r="D5" s="196" t="s">
        <v>64</v>
      </c>
      <c r="E5" s="196" t="s">
        <v>65</v>
      </c>
      <c r="F5" s="196" t="s">
        <v>66</v>
      </c>
      <c r="G5" s="196" t="s">
        <v>67</v>
      </c>
      <c r="H5" s="196" t="s">
        <v>68</v>
      </c>
      <c r="I5" s="196" t="s">
        <v>69</v>
      </c>
      <c r="J5" s="196" t="s">
        <v>70</v>
      </c>
      <c r="K5" s="196" t="s">
        <v>71</v>
      </c>
      <c r="L5" s="197" t="s">
        <v>72</v>
      </c>
      <c r="M5" s="197" t="s">
        <v>73</v>
      </c>
      <c r="N5" s="197" t="s">
        <v>74</v>
      </c>
      <c r="O5" s="198" t="s">
        <v>75</v>
      </c>
      <c r="P5" s="409"/>
      <c r="Q5" s="409"/>
      <c r="R5" s="16"/>
    </row>
    <row r="6" spans="1:18" ht="20.100000000000001" customHeight="1" x14ac:dyDescent="0.2">
      <c r="A6" s="191">
        <v>1</v>
      </c>
      <c r="B6" s="192" t="s">
        <v>76</v>
      </c>
      <c r="C6" s="195">
        <v>0.48101603962249234</v>
      </c>
      <c r="D6" s="195">
        <v>0.47811757636078533</v>
      </c>
      <c r="E6" s="195">
        <v>0.49017139883270311</v>
      </c>
      <c r="F6" s="195">
        <v>0.51184385905389684</v>
      </c>
      <c r="G6" s="195">
        <v>0.51034695208871927</v>
      </c>
      <c r="H6" s="195">
        <v>0.52294151050539461</v>
      </c>
      <c r="I6" s="195">
        <v>0.52600571398150942</v>
      </c>
      <c r="J6" s="195">
        <v>0.52637517338467588</v>
      </c>
      <c r="K6" s="195">
        <v>0.508650157783752</v>
      </c>
      <c r="L6" s="195">
        <v>0.49350764962838745</v>
      </c>
      <c r="M6" s="195">
        <v>0.48598953810713147</v>
      </c>
      <c r="N6" s="195">
        <v>0.45053980985802017</v>
      </c>
      <c r="O6" s="195">
        <v>0.49888494656807703</v>
      </c>
      <c r="P6" s="193" t="s">
        <v>77</v>
      </c>
      <c r="Q6" s="194">
        <v>1</v>
      </c>
      <c r="R6" s="16"/>
    </row>
    <row r="7" spans="1:18" ht="20.100000000000001" customHeight="1" x14ac:dyDescent="0.2">
      <c r="A7" s="191">
        <v>2</v>
      </c>
      <c r="B7" s="192" t="s">
        <v>78</v>
      </c>
      <c r="C7" s="195">
        <v>0.47962155143331797</v>
      </c>
      <c r="D7" s="195">
        <v>0.48877129954932436</v>
      </c>
      <c r="E7" s="195">
        <v>0.49858059122936926</v>
      </c>
      <c r="F7" s="195">
        <v>0.52768447277109909</v>
      </c>
      <c r="G7" s="195">
        <v>0.53549706901407179</v>
      </c>
      <c r="H7" s="195">
        <v>0.54640266914504243</v>
      </c>
      <c r="I7" s="195">
        <v>0.5596393695323405</v>
      </c>
      <c r="J7" s="195">
        <v>0.55586533055527998</v>
      </c>
      <c r="K7" s="195">
        <v>0.56405870546649883</v>
      </c>
      <c r="L7" s="195">
        <v>0.53110704531328168</v>
      </c>
      <c r="M7" s="195">
        <v>0.48301830873733487</v>
      </c>
      <c r="N7" s="195">
        <v>0.48181065494355541</v>
      </c>
      <c r="O7" s="195">
        <v>0.52103714189910943</v>
      </c>
      <c r="P7" s="193" t="s">
        <v>79</v>
      </c>
      <c r="Q7" s="194">
        <v>2</v>
      </c>
      <c r="R7" s="16"/>
    </row>
    <row r="8" spans="1:18" ht="20.100000000000001" customHeight="1" x14ac:dyDescent="0.2">
      <c r="A8" s="409" t="s">
        <v>80</v>
      </c>
      <c r="B8" s="409"/>
      <c r="C8" s="199">
        <v>0.48004618705480517</v>
      </c>
      <c r="D8" s="199">
        <v>0.48552729668652128</v>
      </c>
      <c r="E8" s="199">
        <v>0.4960202628612253</v>
      </c>
      <c r="F8" s="199">
        <v>0.52286197270385648</v>
      </c>
      <c r="G8" s="199">
        <v>0.52782427672636101</v>
      </c>
      <c r="H8" s="199">
        <v>0.53914664999192297</v>
      </c>
      <c r="I8" s="199">
        <v>0.5492371299989024</v>
      </c>
      <c r="J8" s="199">
        <v>0.54675123349475252</v>
      </c>
      <c r="K8" s="199">
        <v>0.54698729858752715</v>
      </c>
      <c r="L8" s="199">
        <v>0.51951311331409211</v>
      </c>
      <c r="M8" s="199">
        <v>0.48393103163799861</v>
      </c>
      <c r="N8" s="199">
        <v>0.47219853711655813</v>
      </c>
      <c r="O8" s="199">
        <v>0.51424061225318263</v>
      </c>
      <c r="P8" s="409" t="s">
        <v>81</v>
      </c>
      <c r="Q8" s="409"/>
      <c r="R8" s="16"/>
    </row>
    <row r="9" spans="1:18" s="164" customFormat="1" ht="15.75" customHeight="1" x14ac:dyDescent="0.35">
      <c r="A9" s="377" t="s">
        <v>345</v>
      </c>
      <c r="B9" s="377"/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163"/>
    </row>
    <row r="10" spans="1:18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4" spans="1:18" x14ac:dyDescent="0.2">
      <c r="F14" s="16"/>
    </row>
  </sheetData>
  <mergeCells count="9">
    <mergeCell ref="A9:Q9"/>
    <mergeCell ref="A1:H1"/>
    <mergeCell ref="I1:Q1"/>
    <mergeCell ref="A3:Q3"/>
    <mergeCell ref="A2:Q2"/>
    <mergeCell ref="A4:B5"/>
    <mergeCell ref="A8:B8"/>
    <mergeCell ref="P8:Q8"/>
    <mergeCell ref="P4:Q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22"/>
  <sheetViews>
    <sheetView rightToLeft="1" zoomScale="77" zoomScaleNormal="77" workbookViewId="0">
      <selection sqref="A1:I18"/>
    </sheetView>
  </sheetViews>
  <sheetFormatPr defaultRowHeight="14.25" x14ac:dyDescent="0.2"/>
  <cols>
    <col min="1" max="1" width="3.125" customWidth="1"/>
    <col min="2" max="2" width="28.125" customWidth="1"/>
    <col min="3" max="7" width="18.125" customWidth="1"/>
    <col min="8" max="8" width="52.125" bestFit="1" customWidth="1"/>
    <col min="9" max="9" width="3.375" customWidth="1"/>
  </cols>
  <sheetData>
    <row r="1" spans="1:10" s="121" customFormat="1" ht="30" customHeight="1" x14ac:dyDescent="0.25">
      <c r="A1" s="580" t="s">
        <v>16</v>
      </c>
      <c r="B1" s="581"/>
      <c r="C1" s="581"/>
      <c r="D1" s="581"/>
      <c r="E1" s="582"/>
      <c r="F1" s="406" t="s">
        <v>280</v>
      </c>
      <c r="G1" s="407"/>
      <c r="H1" s="407"/>
      <c r="I1" s="408"/>
      <c r="J1" s="120"/>
    </row>
    <row r="2" spans="1:10" s="121" customFormat="1" ht="30" customHeight="1" x14ac:dyDescent="0.25">
      <c r="A2" s="583" t="s">
        <v>131</v>
      </c>
      <c r="B2" s="584"/>
      <c r="C2" s="584"/>
      <c r="D2" s="584"/>
      <c r="E2" s="584"/>
      <c r="F2" s="584"/>
      <c r="G2" s="584"/>
      <c r="H2" s="584"/>
      <c r="I2" s="585"/>
      <c r="J2" s="122"/>
    </row>
    <row r="3" spans="1:10" s="121" customFormat="1" ht="30" customHeight="1" x14ac:dyDescent="0.25">
      <c r="A3" s="586" t="s">
        <v>281</v>
      </c>
      <c r="B3" s="586"/>
      <c r="C3" s="586"/>
      <c r="D3" s="586"/>
      <c r="E3" s="586"/>
      <c r="F3" s="586"/>
      <c r="G3" s="586"/>
      <c r="H3" s="586"/>
      <c r="I3" s="586"/>
      <c r="J3" s="40"/>
    </row>
    <row r="4" spans="1:10" ht="20.100000000000001" customHeight="1" x14ac:dyDescent="0.2">
      <c r="A4" s="357" t="s">
        <v>0</v>
      </c>
      <c r="B4" s="358"/>
      <c r="C4" s="140" t="s">
        <v>1</v>
      </c>
      <c r="D4" s="140" t="s">
        <v>2</v>
      </c>
      <c r="E4" s="140" t="s">
        <v>3</v>
      </c>
      <c r="F4" s="140" t="s">
        <v>4</v>
      </c>
      <c r="G4" s="140" t="s">
        <v>5</v>
      </c>
      <c r="H4" s="361" t="s">
        <v>33</v>
      </c>
      <c r="I4" s="362"/>
      <c r="J4" s="16"/>
    </row>
    <row r="5" spans="1:10" ht="20.100000000000001" customHeight="1" x14ac:dyDescent="0.2">
      <c r="A5" s="359"/>
      <c r="B5" s="360"/>
      <c r="C5" s="140" t="s">
        <v>283</v>
      </c>
      <c r="D5" s="140" t="s">
        <v>284</v>
      </c>
      <c r="E5" s="140" t="s">
        <v>285</v>
      </c>
      <c r="F5" s="140" t="s">
        <v>286</v>
      </c>
      <c r="G5" s="140" t="s">
        <v>45</v>
      </c>
      <c r="H5" s="363"/>
      <c r="I5" s="364"/>
      <c r="J5" s="16"/>
    </row>
    <row r="6" spans="1:10" ht="20.100000000000001" customHeight="1" x14ac:dyDescent="0.2">
      <c r="A6" s="134">
        <v>1</v>
      </c>
      <c r="B6" s="125" t="s">
        <v>144</v>
      </c>
      <c r="C6" s="132">
        <v>7617</v>
      </c>
      <c r="D6" s="132">
        <v>1052</v>
      </c>
      <c r="E6" s="132">
        <v>264</v>
      </c>
      <c r="F6" s="132">
        <v>56</v>
      </c>
      <c r="G6" s="132">
        <f t="shared" ref="G6:G17" si="0">SUM(C6:F6)</f>
        <v>8989</v>
      </c>
      <c r="H6" s="127" t="s">
        <v>34</v>
      </c>
      <c r="I6" s="136">
        <v>1</v>
      </c>
      <c r="J6" s="16"/>
    </row>
    <row r="7" spans="1:10" ht="20.100000000000001" customHeight="1" x14ac:dyDescent="0.2">
      <c r="A7" s="135">
        <v>2</v>
      </c>
      <c r="B7" s="129" t="s">
        <v>7</v>
      </c>
      <c r="C7" s="133">
        <v>44090</v>
      </c>
      <c r="D7" s="133">
        <v>7728</v>
      </c>
      <c r="E7" s="133">
        <v>170</v>
      </c>
      <c r="F7" s="133">
        <v>36</v>
      </c>
      <c r="G7" s="133">
        <f t="shared" si="0"/>
        <v>52024</v>
      </c>
      <c r="H7" s="131" t="s">
        <v>35</v>
      </c>
      <c r="I7" s="137">
        <v>2</v>
      </c>
      <c r="J7" s="16"/>
    </row>
    <row r="8" spans="1:10" ht="20.100000000000001" customHeight="1" x14ac:dyDescent="0.2">
      <c r="A8" s="134">
        <v>3</v>
      </c>
      <c r="B8" s="125" t="s">
        <v>8</v>
      </c>
      <c r="C8" s="132">
        <v>0</v>
      </c>
      <c r="D8" s="132">
        <v>0</v>
      </c>
      <c r="E8" s="132">
        <v>0</v>
      </c>
      <c r="F8" s="132">
        <v>6</v>
      </c>
      <c r="G8" s="132">
        <f t="shared" si="0"/>
        <v>6</v>
      </c>
      <c r="H8" s="127" t="s">
        <v>36</v>
      </c>
      <c r="I8" s="136">
        <v>3</v>
      </c>
      <c r="J8" s="16"/>
    </row>
    <row r="9" spans="1:10" ht="20.100000000000001" customHeight="1" x14ac:dyDescent="0.2">
      <c r="A9" s="135">
        <v>4</v>
      </c>
      <c r="B9" s="129" t="s">
        <v>9</v>
      </c>
      <c r="C9" s="133">
        <v>896</v>
      </c>
      <c r="D9" s="133">
        <v>557</v>
      </c>
      <c r="E9" s="133">
        <v>175</v>
      </c>
      <c r="F9" s="133">
        <v>17</v>
      </c>
      <c r="G9" s="133">
        <f t="shared" si="0"/>
        <v>1645</v>
      </c>
      <c r="H9" s="131" t="s">
        <v>37</v>
      </c>
      <c r="I9" s="137">
        <v>4</v>
      </c>
      <c r="J9" s="16"/>
    </row>
    <row r="10" spans="1:10" ht="20.100000000000001" customHeight="1" x14ac:dyDescent="0.2">
      <c r="A10" s="134">
        <v>5</v>
      </c>
      <c r="B10" s="125" t="s">
        <v>10</v>
      </c>
      <c r="C10" s="132">
        <v>29</v>
      </c>
      <c r="D10" s="132">
        <v>14</v>
      </c>
      <c r="E10" s="132">
        <v>0</v>
      </c>
      <c r="F10" s="132">
        <v>0</v>
      </c>
      <c r="G10" s="132">
        <f t="shared" si="0"/>
        <v>43</v>
      </c>
      <c r="H10" s="127" t="s">
        <v>38</v>
      </c>
      <c r="I10" s="136">
        <v>5</v>
      </c>
      <c r="J10" s="16"/>
    </row>
    <row r="11" spans="1:10" ht="20.100000000000001" customHeight="1" x14ac:dyDescent="0.2">
      <c r="A11" s="135">
        <v>6</v>
      </c>
      <c r="B11" s="129" t="s">
        <v>11</v>
      </c>
      <c r="C11" s="133">
        <v>0</v>
      </c>
      <c r="D11" s="133">
        <v>0</v>
      </c>
      <c r="E11" s="133">
        <v>0</v>
      </c>
      <c r="F11" s="133">
        <v>31</v>
      </c>
      <c r="G11" s="133">
        <f t="shared" si="0"/>
        <v>31</v>
      </c>
      <c r="H11" s="131" t="s">
        <v>39</v>
      </c>
      <c r="I11" s="137">
        <v>6</v>
      </c>
      <c r="J11" s="16"/>
    </row>
    <row r="12" spans="1:10" ht="20.100000000000001" customHeight="1" x14ac:dyDescent="0.2">
      <c r="A12" s="134">
        <v>7</v>
      </c>
      <c r="B12" s="125" t="s">
        <v>192</v>
      </c>
      <c r="C12" s="132">
        <v>3060</v>
      </c>
      <c r="D12" s="132">
        <v>635</v>
      </c>
      <c r="E12" s="132">
        <v>66</v>
      </c>
      <c r="F12" s="132">
        <v>2</v>
      </c>
      <c r="G12" s="132">
        <f t="shared" si="0"/>
        <v>3763</v>
      </c>
      <c r="H12" s="127" t="s">
        <v>40</v>
      </c>
      <c r="I12" s="136">
        <v>7</v>
      </c>
      <c r="J12" s="16"/>
    </row>
    <row r="13" spans="1:10" ht="20.100000000000001" customHeight="1" x14ac:dyDescent="0.2">
      <c r="A13" s="135">
        <v>8</v>
      </c>
      <c r="B13" s="129" t="s">
        <v>32</v>
      </c>
      <c r="C13" s="133">
        <v>1971</v>
      </c>
      <c r="D13" s="133">
        <v>834</v>
      </c>
      <c r="E13" s="133">
        <v>65</v>
      </c>
      <c r="F13" s="133">
        <v>8</v>
      </c>
      <c r="G13" s="133">
        <f t="shared" si="0"/>
        <v>2878</v>
      </c>
      <c r="H13" s="131" t="s">
        <v>41</v>
      </c>
      <c r="I13" s="137">
        <v>8</v>
      </c>
      <c r="J13" s="16"/>
    </row>
    <row r="14" spans="1:10" ht="20.100000000000001" customHeight="1" x14ac:dyDescent="0.2">
      <c r="A14" s="134">
        <v>9</v>
      </c>
      <c r="B14" s="125" t="s">
        <v>12</v>
      </c>
      <c r="C14" s="132">
        <v>284</v>
      </c>
      <c r="D14" s="132">
        <v>184</v>
      </c>
      <c r="E14" s="132">
        <v>0</v>
      </c>
      <c r="F14" s="132">
        <v>0</v>
      </c>
      <c r="G14" s="132">
        <f t="shared" si="0"/>
        <v>468</v>
      </c>
      <c r="H14" s="127" t="s">
        <v>42</v>
      </c>
      <c r="I14" s="136">
        <v>9</v>
      </c>
      <c r="J14" s="16"/>
    </row>
    <row r="15" spans="1:10" ht="20.100000000000001" customHeight="1" x14ac:dyDescent="0.2">
      <c r="A15" s="135">
        <v>10</v>
      </c>
      <c r="B15" s="129" t="s">
        <v>13</v>
      </c>
      <c r="C15" s="133">
        <v>1142</v>
      </c>
      <c r="D15" s="133">
        <v>351</v>
      </c>
      <c r="E15" s="133">
        <v>31</v>
      </c>
      <c r="F15" s="133">
        <v>0</v>
      </c>
      <c r="G15" s="133">
        <f t="shared" si="0"/>
        <v>1524</v>
      </c>
      <c r="H15" s="131" t="s">
        <v>43</v>
      </c>
      <c r="I15" s="137">
        <v>10</v>
      </c>
      <c r="J15" s="16"/>
    </row>
    <row r="16" spans="1:10" ht="20.100000000000001" customHeight="1" x14ac:dyDescent="0.2">
      <c r="A16" s="134">
        <v>11</v>
      </c>
      <c r="B16" s="125" t="s">
        <v>14</v>
      </c>
      <c r="C16" s="132">
        <v>194</v>
      </c>
      <c r="D16" s="132">
        <v>28</v>
      </c>
      <c r="E16" s="132">
        <v>7</v>
      </c>
      <c r="F16" s="132">
        <v>0</v>
      </c>
      <c r="G16" s="132">
        <f t="shared" si="0"/>
        <v>229</v>
      </c>
      <c r="H16" s="127" t="s">
        <v>44</v>
      </c>
      <c r="I16" s="136">
        <v>11</v>
      </c>
      <c r="J16" s="16"/>
    </row>
    <row r="17" spans="1:10" ht="20.100000000000001" customHeight="1" x14ac:dyDescent="0.2">
      <c r="A17" s="369" t="s">
        <v>15</v>
      </c>
      <c r="B17" s="369"/>
      <c r="C17" s="139">
        <f>SUM(C6:C16)</f>
        <v>59283</v>
      </c>
      <c r="D17" s="139">
        <f>SUM(D6:D16)</f>
        <v>11383</v>
      </c>
      <c r="E17" s="139">
        <f>SUM(E6:E16)</f>
        <v>778</v>
      </c>
      <c r="F17" s="139">
        <f>SUM(F6:F16)</f>
        <v>156</v>
      </c>
      <c r="G17" s="139">
        <f t="shared" si="0"/>
        <v>71600</v>
      </c>
      <c r="H17" s="368" t="s">
        <v>45</v>
      </c>
      <c r="I17" s="368"/>
      <c r="J17" s="16"/>
    </row>
    <row r="18" spans="1:10" ht="21.75" customHeight="1" x14ac:dyDescent="0.35">
      <c r="A18" s="365" t="s">
        <v>287</v>
      </c>
      <c r="B18" s="366"/>
      <c r="C18" s="366"/>
      <c r="D18" s="366"/>
      <c r="E18" s="366"/>
      <c r="F18" s="366"/>
      <c r="G18" s="366"/>
      <c r="H18" s="366"/>
      <c r="I18" s="367"/>
      <c r="J18" s="16"/>
    </row>
    <row r="19" spans="1:10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</row>
    <row r="20" spans="1:10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</row>
    <row r="22" spans="1:10" x14ac:dyDescent="0.2">
      <c r="E22" s="2"/>
    </row>
  </sheetData>
  <mergeCells count="9">
    <mergeCell ref="A1:E1"/>
    <mergeCell ref="F1:I1"/>
    <mergeCell ref="A4:B5"/>
    <mergeCell ref="H4:I5"/>
    <mergeCell ref="A18:I18"/>
    <mergeCell ref="H17:I17"/>
    <mergeCell ref="A17:B17"/>
    <mergeCell ref="A3:I3"/>
    <mergeCell ref="A2:I2"/>
  </mergeCells>
  <pageMargins left="0.7" right="0.7" top="0.75" bottom="0.75" header="0.3" footer="0.3"/>
  <pageSetup paperSize="9" scale="73" fitToHeight="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R12"/>
  <sheetViews>
    <sheetView rightToLeft="1" workbookViewId="0">
      <selection sqref="A1:Q9"/>
    </sheetView>
  </sheetViews>
  <sheetFormatPr defaultRowHeight="14.25" x14ac:dyDescent="0.2"/>
  <cols>
    <col min="1" max="1" width="3.125" style="147" customWidth="1"/>
    <col min="2" max="2" width="27.125" bestFit="1" customWidth="1"/>
    <col min="3" max="14" width="8.625" customWidth="1"/>
    <col min="15" max="15" width="16" bestFit="1" customWidth="1"/>
    <col min="16" max="16" width="20.625" customWidth="1"/>
    <col min="17" max="17" width="3" style="147" customWidth="1"/>
  </cols>
  <sheetData>
    <row r="1" spans="1:18" ht="19.5" x14ac:dyDescent="0.45">
      <c r="A1" s="404" t="s">
        <v>278</v>
      </c>
      <c r="B1" s="404"/>
      <c r="C1" s="404"/>
      <c r="D1" s="404"/>
      <c r="E1" s="404"/>
      <c r="F1" s="404"/>
      <c r="G1" s="404"/>
      <c r="H1" s="404"/>
      <c r="I1" s="405" t="s">
        <v>351</v>
      </c>
      <c r="J1" s="405"/>
      <c r="K1" s="405"/>
      <c r="L1" s="405"/>
      <c r="M1" s="405"/>
      <c r="N1" s="405"/>
      <c r="O1" s="405"/>
      <c r="P1" s="405"/>
      <c r="Q1" s="405"/>
      <c r="R1" s="108"/>
    </row>
    <row r="2" spans="1:18" ht="19.5" x14ac:dyDescent="0.45">
      <c r="A2" s="638" t="s">
        <v>223</v>
      </c>
      <c r="B2" s="638"/>
      <c r="C2" s="638"/>
      <c r="D2" s="638"/>
      <c r="E2" s="638"/>
      <c r="F2" s="638"/>
      <c r="G2" s="638"/>
      <c r="H2" s="638"/>
      <c r="I2" s="638"/>
      <c r="J2" s="638"/>
      <c r="K2" s="638"/>
      <c r="L2" s="638"/>
      <c r="M2" s="638"/>
      <c r="N2" s="638"/>
      <c r="O2" s="638"/>
      <c r="P2" s="638"/>
      <c r="Q2" s="638"/>
      <c r="R2" s="108"/>
    </row>
    <row r="3" spans="1:18" ht="19.5" x14ac:dyDescent="0.45">
      <c r="A3" s="639" t="s">
        <v>349</v>
      </c>
      <c r="B3" s="639"/>
      <c r="C3" s="639"/>
      <c r="D3" s="639"/>
      <c r="E3" s="639"/>
      <c r="F3" s="639"/>
      <c r="G3" s="639"/>
      <c r="H3" s="639"/>
      <c r="I3" s="639"/>
      <c r="J3" s="639"/>
      <c r="K3" s="639"/>
      <c r="L3" s="639"/>
      <c r="M3" s="639"/>
      <c r="N3" s="639"/>
      <c r="O3" s="639"/>
      <c r="P3" s="639"/>
      <c r="Q3" s="639"/>
      <c r="R3" s="108"/>
    </row>
    <row r="4" spans="1:18" ht="20.100000000000001" customHeight="1" x14ac:dyDescent="0.45">
      <c r="A4" s="410" t="s">
        <v>201</v>
      </c>
      <c r="B4" s="410"/>
      <c r="C4" s="196" t="s">
        <v>49</v>
      </c>
      <c r="D4" s="196" t="s">
        <v>50</v>
      </c>
      <c r="E4" s="196" t="s">
        <v>51</v>
      </c>
      <c r="F4" s="196" t="s">
        <v>52</v>
      </c>
      <c r="G4" s="196" t="s">
        <v>53</v>
      </c>
      <c r="H4" s="196" t="s">
        <v>54</v>
      </c>
      <c r="I4" s="196" t="s">
        <v>55</v>
      </c>
      <c r="J4" s="196" t="s">
        <v>56</v>
      </c>
      <c r="K4" s="196" t="s">
        <v>57</v>
      </c>
      <c r="L4" s="196" t="s">
        <v>58</v>
      </c>
      <c r="M4" s="196" t="s">
        <v>59</v>
      </c>
      <c r="N4" s="196" t="s">
        <v>60</v>
      </c>
      <c r="O4" s="207" t="s">
        <v>61</v>
      </c>
      <c r="P4" s="409" t="s">
        <v>62</v>
      </c>
      <c r="Q4" s="409"/>
      <c r="R4" s="108"/>
    </row>
    <row r="5" spans="1:18" ht="20.100000000000001" customHeight="1" x14ac:dyDescent="0.45">
      <c r="A5" s="410"/>
      <c r="B5" s="410"/>
      <c r="C5" s="196" t="s">
        <v>63</v>
      </c>
      <c r="D5" s="196" t="s">
        <v>64</v>
      </c>
      <c r="E5" s="196" t="s">
        <v>65</v>
      </c>
      <c r="F5" s="196" t="s">
        <v>66</v>
      </c>
      <c r="G5" s="196" t="s">
        <v>67</v>
      </c>
      <c r="H5" s="196" t="s">
        <v>68</v>
      </c>
      <c r="I5" s="196" t="s">
        <v>69</v>
      </c>
      <c r="J5" s="196" t="s">
        <v>70</v>
      </c>
      <c r="K5" s="196" t="s">
        <v>71</v>
      </c>
      <c r="L5" s="197" t="s">
        <v>72</v>
      </c>
      <c r="M5" s="197" t="s">
        <v>73</v>
      </c>
      <c r="N5" s="197" t="s">
        <v>74</v>
      </c>
      <c r="O5" s="198" t="s">
        <v>75</v>
      </c>
      <c r="P5" s="409"/>
      <c r="Q5" s="409"/>
      <c r="R5" s="108"/>
    </row>
    <row r="6" spans="1:18" ht="20.100000000000001" customHeight="1" x14ac:dyDescent="0.45">
      <c r="A6" s="204">
        <v>1</v>
      </c>
      <c r="B6" s="192" t="s">
        <v>76</v>
      </c>
      <c r="C6" s="202">
        <v>262.1306824287451</v>
      </c>
      <c r="D6" s="202">
        <v>275.14168387688028</v>
      </c>
      <c r="E6" s="202">
        <v>274.15548342108946</v>
      </c>
      <c r="F6" s="202">
        <v>269.8206949769322</v>
      </c>
      <c r="G6" s="202">
        <v>285.03030786316475</v>
      </c>
      <c r="H6" s="202">
        <v>289.33985765359353</v>
      </c>
      <c r="I6" s="202">
        <v>294.99229912136684</v>
      </c>
      <c r="J6" s="202">
        <v>291.2992568390751</v>
      </c>
      <c r="K6" s="202">
        <v>292.32746742502604</v>
      </c>
      <c r="L6" s="202">
        <v>283.62489315234103</v>
      </c>
      <c r="M6" s="202">
        <v>270.64798445914079</v>
      </c>
      <c r="N6" s="202">
        <v>275.05859550239296</v>
      </c>
      <c r="O6" s="202">
        <v>280.6814582058422</v>
      </c>
      <c r="P6" s="193" t="s">
        <v>77</v>
      </c>
      <c r="Q6" s="205">
        <v>1</v>
      </c>
      <c r="R6" s="108"/>
    </row>
    <row r="7" spans="1:18" ht="20.100000000000001" customHeight="1" x14ac:dyDescent="0.45">
      <c r="A7" s="204">
        <v>2</v>
      </c>
      <c r="B7" s="192" t="s">
        <v>78</v>
      </c>
      <c r="C7" s="202">
        <v>279.44548274072247</v>
      </c>
      <c r="D7" s="202">
        <v>278.10524689147388</v>
      </c>
      <c r="E7" s="202">
        <v>285.56463765687556</v>
      </c>
      <c r="F7" s="202">
        <v>283.70519000627991</v>
      </c>
      <c r="G7" s="202">
        <v>285.49196083533826</v>
      </c>
      <c r="H7" s="202">
        <v>288.18325433807337</v>
      </c>
      <c r="I7" s="202">
        <v>288.93791536913108</v>
      </c>
      <c r="J7" s="202">
        <v>293.21953743423074</v>
      </c>
      <c r="K7" s="202">
        <v>288.38748131755989</v>
      </c>
      <c r="L7" s="202">
        <v>275.86556159027657</v>
      </c>
      <c r="M7" s="202">
        <v>276.41503917948609</v>
      </c>
      <c r="N7" s="202">
        <v>273.2080373088026</v>
      </c>
      <c r="O7" s="202">
        <v>283.3325765164326</v>
      </c>
      <c r="P7" s="193" t="s">
        <v>79</v>
      </c>
      <c r="Q7" s="205">
        <v>2</v>
      </c>
      <c r="R7" s="108"/>
    </row>
    <row r="8" spans="1:18" ht="20.100000000000001" customHeight="1" x14ac:dyDescent="0.45">
      <c r="A8" s="409" t="s">
        <v>82</v>
      </c>
      <c r="B8" s="409"/>
      <c r="C8" s="201">
        <v>274.16230035193848</v>
      </c>
      <c r="D8" s="201">
        <v>277.21662901758043</v>
      </c>
      <c r="E8" s="201">
        <v>282.13187814553118</v>
      </c>
      <c r="F8" s="201">
        <v>279.56728260097577</v>
      </c>
      <c r="G8" s="201">
        <v>285.35578337418946</v>
      </c>
      <c r="H8" s="201">
        <v>288.53021449307954</v>
      </c>
      <c r="I8" s="201">
        <v>290.73121680256514</v>
      </c>
      <c r="J8" s="201">
        <v>292.64818131715901</v>
      </c>
      <c r="K8" s="201">
        <v>289.51631297025301</v>
      </c>
      <c r="L8" s="201">
        <v>278.1384157444856</v>
      </c>
      <c r="M8" s="201">
        <v>274.63593946983224</v>
      </c>
      <c r="N8" s="201">
        <v>273.75077595693796</v>
      </c>
      <c r="O8" s="201">
        <v>282.54347372413042</v>
      </c>
      <c r="P8" s="409" t="s">
        <v>83</v>
      </c>
      <c r="Q8" s="409"/>
      <c r="R8" s="108"/>
    </row>
    <row r="9" spans="1:18" ht="19.5" x14ac:dyDescent="0.45">
      <c r="A9" s="377" t="s">
        <v>345</v>
      </c>
      <c r="B9" s="640"/>
      <c r="C9" s="640"/>
      <c r="D9" s="640"/>
      <c r="E9" s="640"/>
      <c r="F9" s="640"/>
      <c r="G9" s="640"/>
      <c r="H9" s="640"/>
      <c r="I9" s="640"/>
      <c r="J9" s="640"/>
      <c r="K9" s="640"/>
      <c r="L9" s="640"/>
      <c r="M9" s="640"/>
      <c r="N9" s="640"/>
      <c r="O9" s="640"/>
      <c r="P9" s="640"/>
      <c r="Q9" s="640"/>
      <c r="R9" s="108"/>
    </row>
    <row r="10" spans="1:18" ht="19.5" x14ac:dyDescent="0.45">
      <c r="A10" s="148"/>
      <c r="B10" s="108"/>
      <c r="C10" s="108"/>
      <c r="D10" s="108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48"/>
      <c r="R10" s="108"/>
    </row>
    <row r="11" spans="1:18" x14ac:dyDescent="0.2">
      <c r="A11" s="14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46"/>
      <c r="R11" s="16"/>
    </row>
    <row r="12" spans="1:18" x14ac:dyDescent="0.2">
      <c r="A12" s="14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46"/>
      <c r="R12" s="16"/>
    </row>
  </sheetData>
  <mergeCells count="9">
    <mergeCell ref="A1:H1"/>
    <mergeCell ref="I1:Q1"/>
    <mergeCell ref="A2:Q2"/>
    <mergeCell ref="A3:Q3"/>
    <mergeCell ref="A9:Q9"/>
    <mergeCell ref="P4:Q5"/>
    <mergeCell ref="A8:B8"/>
    <mergeCell ref="P8:Q8"/>
    <mergeCell ref="A4:B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R9"/>
  <sheetViews>
    <sheetView rightToLeft="1" workbookViewId="0">
      <selection sqref="A1:Q9"/>
    </sheetView>
  </sheetViews>
  <sheetFormatPr defaultRowHeight="14.25" x14ac:dyDescent="0.2"/>
  <cols>
    <col min="1" max="1" width="1.75" style="147" bestFit="1" customWidth="1"/>
    <col min="2" max="2" width="23" bestFit="1" customWidth="1"/>
    <col min="3" max="14" width="8.625" customWidth="1"/>
    <col min="15" max="15" width="15.375" bestFit="1" customWidth="1"/>
    <col min="16" max="16" width="20.625" customWidth="1"/>
    <col min="17" max="17" width="1.75" style="147" bestFit="1" customWidth="1"/>
  </cols>
  <sheetData>
    <row r="1" spans="1:18" ht="20.100000000000001" customHeight="1" x14ac:dyDescent="0.2">
      <c r="A1" s="404" t="s">
        <v>242</v>
      </c>
      <c r="B1" s="404"/>
      <c r="C1" s="404"/>
      <c r="D1" s="404"/>
      <c r="E1" s="404"/>
      <c r="F1" s="404"/>
      <c r="G1" s="404"/>
      <c r="H1" s="404"/>
      <c r="I1" s="405" t="s">
        <v>352</v>
      </c>
      <c r="J1" s="405"/>
      <c r="K1" s="405"/>
      <c r="L1" s="405"/>
      <c r="M1" s="405"/>
      <c r="N1" s="405"/>
      <c r="O1" s="405"/>
      <c r="P1" s="405"/>
      <c r="Q1" s="405"/>
      <c r="R1" s="16"/>
    </row>
    <row r="2" spans="1:18" ht="20.100000000000001" customHeight="1" x14ac:dyDescent="0.25">
      <c r="A2" s="611" t="s">
        <v>222</v>
      </c>
      <c r="B2" s="611"/>
      <c r="C2" s="611"/>
      <c r="D2" s="611"/>
      <c r="E2" s="611"/>
      <c r="F2" s="611"/>
      <c r="G2" s="611"/>
      <c r="H2" s="611"/>
      <c r="I2" s="611"/>
      <c r="J2" s="611"/>
      <c r="K2" s="611"/>
      <c r="L2" s="611"/>
      <c r="M2" s="611"/>
      <c r="N2" s="611"/>
      <c r="O2" s="611"/>
      <c r="P2" s="611"/>
      <c r="Q2" s="611"/>
      <c r="R2" s="16"/>
    </row>
    <row r="3" spans="1:18" ht="20.100000000000001" customHeight="1" x14ac:dyDescent="0.2">
      <c r="A3" s="641" t="s">
        <v>350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16"/>
    </row>
    <row r="4" spans="1:18" ht="20.100000000000001" customHeight="1" x14ac:dyDescent="0.2">
      <c r="A4" s="642" t="s">
        <v>279</v>
      </c>
      <c r="B4" s="642"/>
      <c r="C4" s="354" t="s">
        <v>49</v>
      </c>
      <c r="D4" s="354" t="s">
        <v>50</v>
      </c>
      <c r="E4" s="354" t="s">
        <v>51</v>
      </c>
      <c r="F4" s="354" t="s">
        <v>52</v>
      </c>
      <c r="G4" s="354" t="s">
        <v>53</v>
      </c>
      <c r="H4" s="354" t="s">
        <v>54</v>
      </c>
      <c r="I4" s="354" t="s">
        <v>55</v>
      </c>
      <c r="J4" s="354" t="s">
        <v>56</v>
      </c>
      <c r="K4" s="354" t="s">
        <v>57</v>
      </c>
      <c r="L4" s="354" t="s">
        <v>58</v>
      </c>
      <c r="M4" s="354" t="s">
        <v>59</v>
      </c>
      <c r="N4" s="354" t="s">
        <v>60</v>
      </c>
      <c r="O4" s="208" t="s">
        <v>61</v>
      </c>
      <c r="P4" s="411" t="s">
        <v>62</v>
      </c>
      <c r="Q4" s="411"/>
      <c r="R4" s="16"/>
    </row>
    <row r="5" spans="1:18" ht="20.100000000000001" customHeight="1" x14ac:dyDescent="0.2">
      <c r="A5" s="642"/>
      <c r="B5" s="642"/>
      <c r="C5" s="354" t="s">
        <v>63</v>
      </c>
      <c r="D5" s="354" t="s">
        <v>64</v>
      </c>
      <c r="E5" s="354" t="s">
        <v>65</v>
      </c>
      <c r="F5" s="354" t="s">
        <v>66</v>
      </c>
      <c r="G5" s="354" t="s">
        <v>67</v>
      </c>
      <c r="H5" s="354" t="s">
        <v>68</v>
      </c>
      <c r="I5" s="354" t="s">
        <v>69</v>
      </c>
      <c r="J5" s="354" t="s">
        <v>70</v>
      </c>
      <c r="K5" s="354" t="s">
        <v>71</v>
      </c>
      <c r="L5" s="189" t="s">
        <v>72</v>
      </c>
      <c r="M5" s="189" t="s">
        <v>73</v>
      </c>
      <c r="N5" s="189" t="s">
        <v>74</v>
      </c>
      <c r="O5" s="190" t="s">
        <v>75</v>
      </c>
      <c r="P5" s="411"/>
      <c r="Q5" s="411"/>
      <c r="R5" s="16"/>
    </row>
    <row r="6" spans="1:18" ht="20.100000000000001" customHeight="1" x14ac:dyDescent="0.2">
      <c r="A6" s="204">
        <v>1</v>
      </c>
      <c r="B6" s="192" t="s">
        <v>76</v>
      </c>
      <c r="C6" s="203">
        <v>126.08906272541623</v>
      </c>
      <c r="D6" s="203">
        <v>131.55007505103936</v>
      </c>
      <c r="E6" s="203">
        <v>134.38317680617138</v>
      </c>
      <c r="F6" s="203">
        <v>138.10606576959739</v>
      </c>
      <c r="G6" s="203">
        <v>145.46434887087543</v>
      </c>
      <c r="H6" s="203">
        <v>151.30782221078607</v>
      </c>
      <c r="I6" s="203">
        <v>155.16763491838154</v>
      </c>
      <c r="J6" s="203">
        <v>153.33269682549539</v>
      </c>
      <c r="K6" s="203">
        <v>148.69241243026411</v>
      </c>
      <c r="L6" s="203">
        <v>139.97105439571436</v>
      </c>
      <c r="M6" s="203">
        <v>131.53208895692393</v>
      </c>
      <c r="N6" s="203">
        <v>123.92484731746221</v>
      </c>
      <c r="O6" s="203">
        <v>140.02775427967154</v>
      </c>
      <c r="P6" s="193" t="s">
        <v>77</v>
      </c>
      <c r="Q6" s="205">
        <v>1</v>
      </c>
      <c r="R6" s="16"/>
    </row>
    <row r="7" spans="1:18" ht="20.100000000000001" customHeight="1" x14ac:dyDescent="0.2">
      <c r="A7" s="204">
        <v>2</v>
      </c>
      <c r="B7" s="192" t="s">
        <v>78</v>
      </c>
      <c r="C7" s="203">
        <v>134.02807597313779</v>
      </c>
      <c r="D7" s="203">
        <v>135.92986293463139</v>
      </c>
      <c r="E7" s="203">
        <v>142.37698587716562</v>
      </c>
      <c r="F7" s="203">
        <v>149.70682361088828</v>
      </c>
      <c r="G7" s="203">
        <v>152.88010825440381</v>
      </c>
      <c r="H7" s="203">
        <v>157.46409937322792</v>
      </c>
      <c r="I7" s="203">
        <v>161.70103279116927</v>
      </c>
      <c r="J7" s="203">
        <v>162.99057510114494</v>
      </c>
      <c r="K7" s="203">
        <v>162.66746938472696</v>
      </c>
      <c r="L7" s="203">
        <v>146.51414331990088</v>
      </c>
      <c r="M7" s="203">
        <v>133.51352473403952</v>
      </c>
      <c r="N7" s="203">
        <v>131.6345433915975</v>
      </c>
      <c r="O7" s="203">
        <v>147.62679587503277</v>
      </c>
      <c r="P7" s="193" t="s">
        <v>79</v>
      </c>
      <c r="Q7" s="205">
        <v>2</v>
      </c>
      <c r="R7" s="16"/>
    </row>
    <row r="8" spans="1:18" ht="20.100000000000001" customHeight="1" x14ac:dyDescent="0.2">
      <c r="A8" s="411" t="s">
        <v>82</v>
      </c>
      <c r="B8" s="411"/>
      <c r="C8" s="200">
        <v>131.61056691812234</v>
      </c>
      <c r="D8" s="200">
        <v>134.59624048345609</v>
      </c>
      <c r="E8" s="200">
        <v>139.94312835927755</v>
      </c>
      <c r="F8" s="200">
        <v>146.17510088420272</v>
      </c>
      <c r="G8" s="200">
        <v>150.6177099691657</v>
      </c>
      <c r="H8" s="200">
        <v>155.56009856539481</v>
      </c>
      <c r="I8" s="200">
        <v>159.68037911772956</v>
      </c>
      <c r="J8" s="200">
        <v>160.00575411515266</v>
      </c>
      <c r="K8" s="200">
        <v>158.36174592861974</v>
      </c>
      <c r="L8" s="200">
        <v>144.49655429566701</v>
      </c>
      <c r="M8" s="200">
        <v>132.90485351250683</v>
      </c>
      <c r="N8" s="200">
        <v>129.26471594138877</v>
      </c>
      <c r="O8" s="200">
        <v>145.29532891603785</v>
      </c>
      <c r="P8" s="411" t="s">
        <v>83</v>
      </c>
      <c r="Q8" s="411"/>
      <c r="R8" s="16"/>
    </row>
    <row r="9" spans="1:18" s="164" customFormat="1" ht="20.100000000000001" customHeight="1" x14ac:dyDescent="0.35">
      <c r="A9" s="377" t="s">
        <v>345</v>
      </c>
      <c r="B9" s="377"/>
      <c r="C9" s="377"/>
      <c r="D9" s="377"/>
      <c r="E9" s="377"/>
      <c r="F9" s="377"/>
      <c r="G9" s="377"/>
      <c r="H9" s="377"/>
      <c r="I9" s="377"/>
      <c r="J9" s="377"/>
      <c r="K9" s="377"/>
      <c r="L9" s="377"/>
      <c r="M9" s="377"/>
      <c r="N9" s="377"/>
      <c r="O9" s="377"/>
      <c r="P9" s="377"/>
      <c r="Q9" s="377"/>
      <c r="R9" s="163"/>
    </row>
  </sheetData>
  <mergeCells count="9">
    <mergeCell ref="A2:Q2"/>
    <mergeCell ref="A3:Q3"/>
    <mergeCell ref="A1:H1"/>
    <mergeCell ref="I1:Q1"/>
    <mergeCell ref="A9:Q9"/>
    <mergeCell ref="P4:Q5"/>
    <mergeCell ref="A8:B8"/>
    <mergeCell ref="P8:Q8"/>
    <mergeCell ref="A4:B5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R11"/>
  <sheetViews>
    <sheetView rightToLeft="1" zoomScale="91" zoomScaleNormal="91" workbookViewId="0">
      <selection sqref="A1:Q9"/>
    </sheetView>
  </sheetViews>
  <sheetFormatPr defaultRowHeight="14.25" x14ac:dyDescent="0.2"/>
  <cols>
    <col min="1" max="1" width="1.75" style="147" bestFit="1" customWidth="1"/>
    <col min="2" max="2" width="24.25" bestFit="1" customWidth="1"/>
    <col min="3" max="14" width="8.625" customWidth="1"/>
    <col min="15" max="15" width="16" bestFit="1" customWidth="1"/>
    <col min="16" max="16" width="20.625" customWidth="1"/>
    <col min="17" max="17" width="1.75" style="147" bestFit="1" customWidth="1"/>
  </cols>
  <sheetData>
    <row r="1" spans="1:18" ht="20.100000000000001" customHeight="1" x14ac:dyDescent="0.2">
      <c r="A1" s="404" t="s">
        <v>158</v>
      </c>
      <c r="B1" s="404"/>
      <c r="C1" s="404"/>
      <c r="D1" s="404"/>
      <c r="E1" s="404"/>
      <c r="F1" s="404"/>
      <c r="G1" s="404"/>
      <c r="H1" s="404"/>
      <c r="I1" s="405" t="s">
        <v>353</v>
      </c>
      <c r="J1" s="405"/>
      <c r="K1" s="405"/>
      <c r="L1" s="405"/>
      <c r="M1" s="405"/>
      <c r="N1" s="405"/>
      <c r="O1" s="405"/>
      <c r="P1" s="405"/>
      <c r="Q1" s="405"/>
      <c r="R1" s="16"/>
    </row>
    <row r="2" spans="1:18" s="210" customFormat="1" ht="20.25" x14ac:dyDescent="0.3">
      <c r="A2" s="643" t="s">
        <v>221</v>
      </c>
      <c r="B2" s="643"/>
      <c r="C2" s="643"/>
      <c r="D2" s="643"/>
      <c r="E2" s="643"/>
      <c r="F2" s="643"/>
      <c r="G2" s="643"/>
      <c r="H2" s="643"/>
      <c r="I2" s="643"/>
      <c r="J2" s="643"/>
      <c r="K2" s="643"/>
      <c r="L2" s="643"/>
      <c r="M2" s="643"/>
      <c r="N2" s="643"/>
      <c r="O2" s="643"/>
      <c r="P2" s="643"/>
      <c r="Q2" s="643"/>
      <c r="R2" s="209"/>
    </row>
    <row r="3" spans="1:18" s="3" customFormat="1" ht="20.100000000000001" customHeight="1" x14ac:dyDescent="0.2">
      <c r="A3" s="641" t="s">
        <v>354</v>
      </c>
      <c r="B3" s="641"/>
      <c r="C3" s="641"/>
      <c r="D3" s="641"/>
      <c r="E3" s="641"/>
      <c r="F3" s="641"/>
      <c r="G3" s="641"/>
      <c r="H3" s="641"/>
      <c r="I3" s="641"/>
      <c r="J3" s="641"/>
      <c r="K3" s="641"/>
      <c r="L3" s="641"/>
      <c r="M3" s="641"/>
      <c r="N3" s="641"/>
      <c r="O3" s="641"/>
      <c r="P3" s="641"/>
      <c r="Q3" s="641"/>
      <c r="R3" s="63"/>
    </row>
    <row r="4" spans="1:18" ht="20.100000000000001" customHeight="1" x14ac:dyDescent="0.2">
      <c r="A4" s="642" t="s">
        <v>175</v>
      </c>
      <c r="B4" s="642"/>
      <c r="C4" s="354" t="s">
        <v>49</v>
      </c>
      <c r="D4" s="354" t="s">
        <v>50</v>
      </c>
      <c r="E4" s="354" t="s">
        <v>51</v>
      </c>
      <c r="F4" s="354" t="s">
        <v>52</v>
      </c>
      <c r="G4" s="354" t="s">
        <v>53</v>
      </c>
      <c r="H4" s="354" t="s">
        <v>54</v>
      </c>
      <c r="I4" s="354" t="s">
        <v>55</v>
      </c>
      <c r="J4" s="354" t="s">
        <v>56</v>
      </c>
      <c r="K4" s="354" t="s">
        <v>57</v>
      </c>
      <c r="L4" s="354" t="s">
        <v>58</v>
      </c>
      <c r="M4" s="354" t="s">
        <v>59</v>
      </c>
      <c r="N4" s="354" t="s">
        <v>60</v>
      </c>
      <c r="O4" s="208" t="s">
        <v>61</v>
      </c>
      <c r="P4" s="411" t="s">
        <v>62</v>
      </c>
      <c r="Q4" s="411"/>
      <c r="R4" s="16"/>
    </row>
    <row r="5" spans="1:18" ht="20.100000000000001" customHeight="1" x14ac:dyDescent="0.2">
      <c r="A5" s="642"/>
      <c r="B5" s="642"/>
      <c r="C5" s="354" t="s">
        <v>63</v>
      </c>
      <c r="D5" s="354" t="s">
        <v>64</v>
      </c>
      <c r="E5" s="354" t="s">
        <v>65</v>
      </c>
      <c r="F5" s="354" t="s">
        <v>66</v>
      </c>
      <c r="G5" s="354" t="s">
        <v>67</v>
      </c>
      <c r="H5" s="354" t="s">
        <v>68</v>
      </c>
      <c r="I5" s="354" t="s">
        <v>69</v>
      </c>
      <c r="J5" s="354" t="s">
        <v>70</v>
      </c>
      <c r="K5" s="354" t="s">
        <v>71</v>
      </c>
      <c r="L5" s="189" t="s">
        <v>72</v>
      </c>
      <c r="M5" s="189" t="s">
        <v>73</v>
      </c>
      <c r="N5" s="189" t="s">
        <v>74</v>
      </c>
      <c r="O5" s="190" t="s">
        <v>75</v>
      </c>
      <c r="P5" s="411"/>
      <c r="Q5" s="411"/>
      <c r="R5" s="16"/>
    </row>
    <row r="6" spans="1:18" ht="20.100000000000001" customHeight="1" x14ac:dyDescent="0.2">
      <c r="A6" s="204">
        <v>1</v>
      </c>
      <c r="B6" s="192" t="s">
        <v>76</v>
      </c>
      <c r="C6" s="203">
        <v>2.0126078430239489</v>
      </c>
      <c r="D6" s="203">
        <v>2.0359470141012146</v>
      </c>
      <c r="E6" s="203">
        <v>3.0113081610527144</v>
      </c>
      <c r="F6" s="203">
        <v>2.7108673676440271</v>
      </c>
      <c r="G6" s="203">
        <v>3.0990354361169854</v>
      </c>
      <c r="H6" s="203">
        <v>3.8677850096112953</v>
      </c>
      <c r="I6" s="203">
        <v>3.8588823182515668</v>
      </c>
      <c r="J6" s="203">
        <v>3.8580286514973587</v>
      </c>
      <c r="K6" s="203">
        <v>2.8884605464038984</v>
      </c>
      <c r="L6" s="203">
        <v>3.0060902675089101</v>
      </c>
      <c r="M6" s="203">
        <v>1.9942076275890699</v>
      </c>
      <c r="N6" s="203">
        <v>2.0019201662095871</v>
      </c>
      <c r="O6" s="203">
        <v>2.9383076850883727</v>
      </c>
      <c r="P6" s="193" t="s">
        <v>77</v>
      </c>
      <c r="Q6" s="205">
        <v>1</v>
      </c>
      <c r="R6" s="16"/>
    </row>
    <row r="7" spans="1:18" ht="20.100000000000001" customHeight="1" x14ac:dyDescent="0.2">
      <c r="A7" s="204">
        <v>2</v>
      </c>
      <c r="B7" s="192" t="s">
        <v>78</v>
      </c>
      <c r="C7" s="203">
        <v>2.5</v>
      </c>
      <c r="D7" s="203">
        <v>2.5</v>
      </c>
      <c r="E7" s="203">
        <v>2.4268448414200998</v>
      </c>
      <c r="F7" s="203">
        <v>3</v>
      </c>
      <c r="G7" s="203">
        <v>2.7725426071924555</v>
      </c>
      <c r="H7" s="203">
        <v>3.2327210524172201</v>
      </c>
      <c r="I7" s="203">
        <v>3.5</v>
      </c>
      <c r="J7" s="203">
        <v>3.5</v>
      </c>
      <c r="K7" s="203">
        <v>3</v>
      </c>
      <c r="L7" s="203">
        <v>3</v>
      </c>
      <c r="M7" s="203">
        <v>2.5</v>
      </c>
      <c r="N7" s="203">
        <v>2.5</v>
      </c>
      <c r="O7" s="203">
        <v>2.8844393306491778</v>
      </c>
      <c r="P7" s="193" t="s">
        <v>79</v>
      </c>
      <c r="Q7" s="205">
        <v>2</v>
      </c>
      <c r="R7" s="16"/>
    </row>
    <row r="8" spans="1:18" ht="20.100000000000001" customHeight="1" x14ac:dyDescent="0.2">
      <c r="A8" s="411" t="s">
        <v>82</v>
      </c>
      <c r="B8" s="411"/>
      <c r="C8" s="200">
        <v>2.3193320069643137</v>
      </c>
      <c r="D8" s="200">
        <v>2.3216558969654559</v>
      </c>
      <c r="E8" s="200">
        <v>2.6507612701283723</v>
      </c>
      <c r="F8" s="200">
        <v>2.8832641235578582</v>
      </c>
      <c r="G8" s="200">
        <v>2.8965543183869995</v>
      </c>
      <c r="H8" s="200">
        <v>3.4926960340792608</v>
      </c>
      <c r="I8" s="200">
        <v>3.6522671624623819</v>
      </c>
      <c r="J8" s="200">
        <v>3.648778912715227</v>
      </c>
      <c r="K8" s="200">
        <v>2.9537781989097431</v>
      </c>
      <c r="L8" s="200">
        <v>3.0024823114622388</v>
      </c>
      <c r="M8" s="200">
        <v>2.3146787640853037</v>
      </c>
      <c r="N8" s="200">
        <v>2.3061034869459802</v>
      </c>
      <c r="O8" s="200">
        <v>2.9058108782344987</v>
      </c>
      <c r="P8" s="411" t="s">
        <v>83</v>
      </c>
      <c r="Q8" s="411"/>
      <c r="R8" s="16"/>
    </row>
    <row r="9" spans="1:18" ht="20.100000000000001" customHeight="1" x14ac:dyDescent="0.45">
      <c r="A9" s="416" t="s">
        <v>345</v>
      </c>
      <c r="B9" s="417"/>
      <c r="C9" s="108"/>
      <c r="D9" s="108"/>
      <c r="E9" s="108"/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48"/>
      <c r="R9" s="16"/>
    </row>
    <row r="10" spans="1:18" x14ac:dyDescent="0.2">
      <c r="A10" s="14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46"/>
      <c r="R10" s="16"/>
    </row>
    <row r="11" spans="1:18" x14ac:dyDescent="0.2">
      <c r="A11" s="14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46"/>
      <c r="R11" s="16"/>
    </row>
  </sheetData>
  <mergeCells count="9">
    <mergeCell ref="A1:H1"/>
    <mergeCell ref="I1:Q1"/>
    <mergeCell ref="A3:Q3"/>
    <mergeCell ref="A2:Q2"/>
    <mergeCell ref="A9:B9"/>
    <mergeCell ref="P4:Q5"/>
    <mergeCell ref="A8:B8"/>
    <mergeCell ref="P8:Q8"/>
    <mergeCell ref="A4:B5"/>
  </mergeCells>
  <pageMargins left="0.7" right="0.7" top="0.75" bottom="0.75" header="0.3" footer="0.3"/>
  <pageSetup paperSize="9" orientation="portrait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S18"/>
  <sheetViews>
    <sheetView rightToLeft="1" workbookViewId="0">
      <selection sqref="A1:J12"/>
    </sheetView>
  </sheetViews>
  <sheetFormatPr defaultRowHeight="14.25" x14ac:dyDescent="0.2"/>
  <cols>
    <col min="1" max="1" width="1.875" style="147" bestFit="1" customWidth="1"/>
    <col min="2" max="2" width="20.625" customWidth="1"/>
    <col min="3" max="3" width="17.375" bestFit="1" customWidth="1"/>
    <col min="4" max="4" width="12.625" bestFit="1" customWidth="1"/>
    <col min="5" max="5" width="19.25" bestFit="1" customWidth="1"/>
    <col min="6" max="6" width="17.375" bestFit="1" customWidth="1"/>
    <col min="7" max="7" width="15.25" bestFit="1" customWidth="1"/>
    <col min="8" max="8" width="19.25" bestFit="1" customWidth="1"/>
    <col min="9" max="9" width="32.25" bestFit="1" customWidth="1"/>
    <col min="10" max="10" width="2.375" style="147" bestFit="1" customWidth="1"/>
  </cols>
  <sheetData>
    <row r="1" spans="1:19" s="150" customFormat="1" ht="20.100000000000001" customHeight="1" x14ac:dyDescent="0.2">
      <c r="A1" s="404" t="s">
        <v>161</v>
      </c>
      <c r="B1" s="404"/>
      <c r="C1" s="404"/>
      <c r="D1" s="404"/>
      <c r="E1" s="404"/>
      <c r="F1" s="406" t="s">
        <v>355</v>
      </c>
      <c r="G1" s="407"/>
      <c r="H1" s="407"/>
      <c r="I1" s="407"/>
      <c r="J1" s="408"/>
      <c r="K1" s="149"/>
      <c r="L1" s="211"/>
      <c r="M1" s="211"/>
      <c r="N1" s="211"/>
      <c r="O1" s="211"/>
      <c r="P1" s="211"/>
      <c r="Q1" s="211"/>
      <c r="R1" s="211"/>
      <c r="S1" s="212"/>
    </row>
    <row r="2" spans="1:19" s="214" customFormat="1" ht="20.100000000000001" customHeight="1" x14ac:dyDescent="0.3">
      <c r="A2" s="629" t="s">
        <v>211</v>
      </c>
      <c r="B2" s="629"/>
      <c r="C2" s="629"/>
      <c r="D2" s="629"/>
      <c r="E2" s="629"/>
      <c r="F2" s="629"/>
      <c r="G2" s="629"/>
      <c r="H2" s="629"/>
      <c r="I2" s="629"/>
      <c r="J2" s="630"/>
      <c r="K2" s="213"/>
    </row>
    <row r="3" spans="1:19" ht="20.100000000000001" customHeight="1" x14ac:dyDescent="0.2">
      <c r="A3" s="626" t="s">
        <v>354</v>
      </c>
      <c r="B3" s="627"/>
      <c r="C3" s="627"/>
      <c r="D3" s="627"/>
      <c r="E3" s="627"/>
      <c r="F3" s="627"/>
      <c r="G3" s="627"/>
      <c r="H3" s="627"/>
      <c r="I3" s="627"/>
      <c r="J3" s="628"/>
      <c r="K3" s="16"/>
    </row>
    <row r="4" spans="1:19" ht="20.100000000000001" customHeight="1" x14ac:dyDescent="0.2">
      <c r="A4" s="430" t="s">
        <v>204</v>
      </c>
      <c r="B4" s="431"/>
      <c r="C4" s="423" t="s">
        <v>205</v>
      </c>
      <c r="D4" s="423" t="s">
        <v>206</v>
      </c>
      <c r="E4" s="423" t="s">
        <v>207</v>
      </c>
      <c r="F4" s="423" t="s">
        <v>208</v>
      </c>
      <c r="G4" s="423" t="s">
        <v>210</v>
      </c>
      <c r="H4" s="423" t="s">
        <v>209</v>
      </c>
      <c r="I4" s="424" t="s">
        <v>371</v>
      </c>
      <c r="J4" s="425"/>
      <c r="K4" s="16"/>
    </row>
    <row r="5" spans="1:19" ht="20.100000000000001" customHeight="1" x14ac:dyDescent="0.2">
      <c r="A5" s="432"/>
      <c r="B5" s="433"/>
      <c r="C5" s="423"/>
      <c r="D5" s="423"/>
      <c r="E5" s="423"/>
      <c r="F5" s="423"/>
      <c r="G5" s="423"/>
      <c r="H5" s="423"/>
      <c r="I5" s="426"/>
      <c r="J5" s="427"/>
      <c r="K5" s="16"/>
    </row>
    <row r="6" spans="1:19" ht="58.5" x14ac:dyDescent="0.2">
      <c r="A6" s="434"/>
      <c r="B6" s="435"/>
      <c r="C6" s="241" t="s">
        <v>365</v>
      </c>
      <c r="D6" s="241" t="s">
        <v>366</v>
      </c>
      <c r="E6" s="241" t="s">
        <v>367</v>
      </c>
      <c r="F6" s="241" t="s">
        <v>368</v>
      </c>
      <c r="G6" s="241" t="s">
        <v>369</v>
      </c>
      <c r="H6" s="241" t="s">
        <v>370</v>
      </c>
      <c r="I6" s="428"/>
      <c r="J6" s="429"/>
      <c r="K6" s="16"/>
    </row>
    <row r="7" spans="1:19" ht="20.100000000000001" customHeight="1" x14ac:dyDescent="0.2">
      <c r="A7" s="227">
        <v>1</v>
      </c>
      <c r="B7" s="228" t="s">
        <v>8</v>
      </c>
      <c r="C7" s="229" t="s">
        <v>387</v>
      </c>
      <c r="D7" s="229" t="s">
        <v>387</v>
      </c>
      <c r="E7" s="230">
        <v>0</v>
      </c>
      <c r="F7" s="229">
        <v>1.8</v>
      </c>
      <c r="G7" s="229">
        <v>1.5</v>
      </c>
      <c r="H7" s="230">
        <v>0.83333333333333326</v>
      </c>
      <c r="I7" s="231" t="s">
        <v>36</v>
      </c>
      <c r="J7" s="232">
        <v>1</v>
      </c>
      <c r="K7" s="16"/>
    </row>
    <row r="8" spans="1:19" ht="20.100000000000001" customHeight="1" x14ac:dyDescent="0.2">
      <c r="A8" s="233">
        <v>2</v>
      </c>
      <c r="B8" s="234" t="s">
        <v>9</v>
      </c>
      <c r="C8" s="119">
        <v>5.2</v>
      </c>
      <c r="D8" s="119">
        <v>4.4000000000000004</v>
      </c>
      <c r="E8" s="235">
        <v>0.84615384615384615</v>
      </c>
      <c r="F8" s="119">
        <v>33.9</v>
      </c>
      <c r="G8" s="119">
        <v>19.600000000000001</v>
      </c>
      <c r="H8" s="235">
        <v>0.57817109144542778</v>
      </c>
      <c r="I8" s="236" t="s">
        <v>37</v>
      </c>
      <c r="J8" s="237">
        <v>2</v>
      </c>
      <c r="K8" s="16"/>
    </row>
    <row r="9" spans="1:19" ht="20.100000000000001" customHeight="1" x14ac:dyDescent="0.2">
      <c r="A9" s="227">
        <v>3</v>
      </c>
      <c r="B9" s="228" t="s">
        <v>10</v>
      </c>
      <c r="C9" s="229">
        <v>0.7</v>
      </c>
      <c r="D9" s="229">
        <v>0.6</v>
      </c>
      <c r="E9" s="238">
        <v>0.85714285714285721</v>
      </c>
      <c r="F9" s="229" t="s">
        <v>387</v>
      </c>
      <c r="G9" s="229" t="s">
        <v>387</v>
      </c>
      <c r="H9" s="238">
        <v>0</v>
      </c>
      <c r="I9" s="231" t="s">
        <v>38</v>
      </c>
      <c r="J9" s="232">
        <v>3</v>
      </c>
      <c r="K9" s="16"/>
    </row>
    <row r="10" spans="1:19" ht="20.100000000000001" customHeight="1" x14ac:dyDescent="0.2">
      <c r="A10" s="233">
        <v>4</v>
      </c>
      <c r="B10" s="234" t="s">
        <v>11</v>
      </c>
      <c r="C10" s="119">
        <v>58.9</v>
      </c>
      <c r="D10" s="119">
        <v>42.8</v>
      </c>
      <c r="E10" s="235">
        <v>0.72665534804753817</v>
      </c>
      <c r="F10" s="119">
        <v>68</v>
      </c>
      <c r="G10" s="119">
        <v>43.8</v>
      </c>
      <c r="H10" s="235">
        <v>0.64411764705882346</v>
      </c>
      <c r="I10" s="236" t="s">
        <v>39</v>
      </c>
      <c r="J10" s="237">
        <v>4</v>
      </c>
      <c r="K10" s="16"/>
    </row>
    <row r="11" spans="1:19" ht="20.100000000000001" customHeight="1" x14ac:dyDescent="0.2">
      <c r="A11" s="419" t="s">
        <v>15</v>
      </c>
      <c r="B11" s="420"/>
      <c r="C11" s="239">
        <f>SUM(C8:C10)</f>
        <v>64.8</v>
      </c>
      <c r="D11" s="239">
        <f>SUM(D8:D10)</f>
        <v>47.8</v>
      </c>
      <c r="E11" s="240">
        <f>D11/C11</f>
        <v>0.73765432098765427</v>
      </c>
      <c r="F11" s="239">
        <f>SUM(F7:F10)</f>
        <v>103.69999999999999</v>
      </c>
      <c r="G11" s="239">
        <f>SUM(G7:G10)</f>
        <v>64.900000000000006</v>
      </c>
      <c r="H11" s="240">
        <f>G11/F11</f>
        <v>0.62584378013500497</v>
      </c>
      <c r="I11" s="421" t="s">
        <v>45</v>
      </c>
      <c r="J11" s="422"/>
      <c r="K11" s="16"/>
    </row>
    <row r="12" spans="1:19" ht="20.100000000000001" customHeight="1" x14ac:dyDescent="0.45">
      <c r="A12" s="377" t="s">
        <v>345</v>
      </c>
      <c r="B12" s="377"/>
      <c r="C12" s="418"/>
      <c r="D12" s="153"/>
      <c r="E12" s="153"/>
      <c r="F12" s="153"/>
      <c r="G12" s="153"/>
      <c r="H12" s="153"/>
      <c r="I12" s="153"/>
      <c r="J12" s="148"/>
      <c r="K12" s="16"/>
    </row>
    <row r="13" spans="1:19" x14ac:dyDescent="0.2">
      <c r="A13" s="146"/>
      <c r="B13" s="16"/>
      <c r="C13" s="16"/>
      <c r="D13" s="16"/>
      <c r="E13" s="16"/>
      <c r="F13" s="16"/>
      <c r="G13" s="16"/>
      <c r="H13" s="16"/>
      <c r="I13" s="16"/>
      <c r="J13" s="146"/>
      <c r="K13" s="16"/>
    </row>
    <row r="14" spans="1:19" x14ac:dyDescent="0.2">
      <c r="A14" s="146"/>
      <c r="B14" s="16"/>
      <c r="C14" s="16"/>
      <c r="D14" s="16"/>
      <c r="E14" s="55"/>
      <c r="F14" s="16"/>
      <c r="G14" s="16"/>
      <c r="H14" s="55"/>
      <c r="I14" s="16"/>
      <c r="J14" s="146"/>
      <c r="K14" s="16"/>
    </row>
    <row r="15" spans="1:19" x14ac:dyDescent="0.2">
      <c r="A15" s="146"/>
      <c r="B15" s="16"/>
      <c r="C15" s="16"/>
      <c r="D15" s="16"/>
      <c r="E15" s="55"/>
      <c r="F15" s="16"/>
      <c r="G15" s="16"/>
      <c r="H15" s="55"/>
      <c r="I15" s="16"/>
      <c r="J15" s="146"/>
      <c r="K15" s="16"/>
    </row>
    <row r="16" spans="1:19" x14ac:dyDescent="0.2">
      <c r="E16" s="7"/>
      <c r="H16" s="7"/>
    </row>
    <row r="17" spans="5:8" x14ac:dyDescent="0.2">
      <c r="E17" s="8"/>
      <c r="H17" s="8"/>
    </row>
    <row r="18" spans="5:8" x14ac:dyDescent="0.2">
      <c r="E18" s="8"/>
      <c r="H18" s="8"/>
    </row>
  </sheetData>
  <mergeCells count="15">
    <mergeCell ref="A12:C12"/>
    <mergeCell ref="A11:B11"/>
    <mergeCell ref="I11:J11"/>
    <mergeCell ref="A1:E1"/>
    <mergeCell ref="A2:I2"/>
    <mergeCell ref="F1:J1"/>
    <mergeCell ref="H4:H5"/>
    <mergeCell ref="C4:C5"/>
    <mergeCell ref="D4:D5"/>
    <mergeCell ref="E4:E5"/>
    <mergeCell ref="G4:G5"/>
    <mergeCell ref="F4:F5"/>
    <mergeCell ref="A3:J3"/>
    <mergeCell ref="I4:J6"/>
    <mergeCell ref="A4:B6"/>
  </mergeCell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I10"/>
  <sheetViews>
    <sheetView rightToLeft="1" workbookViewId="0">
      <selection sqref="A1:H9"/>
    </sheetView>
  </sheetViews>
  <sheetFormatPr defaultRowHeight="15" x14ac:dyDescent="0.2"/>
  <cols>
    <col min="1" max="1" width="2.5" style="147" customWidth="1"/>
    <col min="2" max="2" width="25.625" style="3" customWidth="1"/>
    <col min="3" max="6" width="12.625" customWidth="1"/>
    <col min="7" max="7" width="25.625" customWidth="1"/>
    <col min="8" max="8" width="2.25" bestFit="1" customWidth="1"/>
  </cols>
  <sheetData>
    <row r="1" spans="1:9" s="149" customFormat="1" ht="20.100000000000001" customHeight="1" x14ac:dyDescent="0.2">
      <c r="A1" s="404" t="s">
        <v>170</v>
      </c>
      <c r="B1" s="404"/>
      <c r="C1" s="404"/>
      <c r="D1" s="404"/>
      <c r="E1" s="405" t="s">
        <v>356</v>
      </c>
      <c r="F1" s="405"/>
      <c r="G1" s="405"/>
      <c r="H1" s="405"/>
    </row>
    <row r="2" spans="1:9" s="120" customFormat="1" ht="20.100000000000001" customHeight="1" x14ac:dyDescent="0.25">
      <c r="A2" s="586" t="s">
        <v>96</v>
      </c>
      <c r="B2" s="586"/>
      <c r="C2" s="586"/>
      <c r="D2" s="586"/>
      <c r="E2" s="586"/>
      <c r="F2" s="586"/>
      <c r="G2" s="586"/>
      <c r="H2" s="586"/>
    </row>
    <row r="3" spans="1:9" s="16" customFormat="1" ht="20.100000000000001" customHeight="1" x14ac:dyDescent="0.2">
      <c r="A3" s="151"/>
      <c r="B3" s="590" t="s">
        <v>372</v>
      </c>
      <c r="C3" s="590"/>
      <c r="D3" s="590"/>
      <c r="E3" s="590"/>
      <c r="F3" s="590"/>
      <c r="G3" s="590"/>
      <c r="H3" s="590"/>
    </row>
    <row r="4" spans="1:9" s="219" customFormat="1" ht="39" customHeight="1" x14ac:dyDescent="0.2">
      <c r="A4" s="437" t="s">
        <v>85</v>
      </c>
      <c r="B4" s="437"/>
      <c r="C4" s="644" t="s">
        <v>86</v>
      </c>
      <c r="D4" s="644" t="s">
        <v>87</v>
      </c>
      <c r="E4" s="644" t="s">
        <v>88</v>
      </c>
      <c r="F4" s="644" t="s">
        <v>5</v>
      </c>
      <c r="G4" s="436" t="s">
        <v>62</v>
      </c>
      <c r="H4" s="436"/>
    </row>
    <row r="5" spans="1:9" s="219" customFormat="1" ht="30" x14ac:dyDescent="0.2">
      <c r="A5" s="437"/>
      <c r="B5" s="437"/>
      <c r="C5" s="645" t="s">
        <v>458</v>
      </c>
      <c r="D5" s="645" t="s">
        <v>459</v>
      </c>
      <c r="E5" s="645" t="s">
        <v>460</v>
      </c>
      <c r="F5" s="646" t="s">
        <v>45</v>
      </c>
      <c r="G5" s="436"/>
      <c r="H5" s="436"/>
    </row>
    <row r="6" spans="1:9" s="16" customFormat="1" ht="20.100000000000001" customHeight="1" x14ac:dyDescent="0.2">
      <c r="A6" s="204">
        <v>1</v>
      </c>
      <c r="B6" s="191" t="s">
        <v>89</v>
      </c>
      <c r="C6" s="243">
        <v>7.8450000000000006E-2</v>
      </c>
      <c r="D6" s="243">
        <v>0.13156000000000001</v>
      </c>
      <c r="E6" s="243">
        <v>0.17125399999999999</v>
      </c>
      <c r="F6" s="243">
        <f>SUM(C6:E6)</f>
        <v>0.38126400000000005</v>
      </c>
      <c r="G6" s="193" t="s">
        <v>90</v>
      </c>
      <c r="H6" s="194">
        <v>1</v>
      </c>
    </row>
    <row r="7" spans="1:9" s="16" customFormat="1" ht="20.100000000000001" customHeight="1" x14ac:dyDescent="0.2">
      <c r="A7" s="204">
        <v>2</v>
      </c>
      <c r="B7" s="191" t="s">
        <v>91</v>
      </c>
      <c r="C7" s="243">
        <v>0.15472712010016099</v>
      </c>
      <c r="D7" s="243">
        <v>0.23568263775489801</v>
      </c>
      <c r="E7" s="243">
        <v>0.22832624214494099</v>
      </c>
      <c r="F7" s="243">
        <f>SUM(C7:E7)</f>
        <v>0.61873599999999995</v>
      </c>
      <c r="G7" s="193" t="s">
        <v>92</v>
      </c>
      <c r="H7" s="194">
        <v>2</v>
      </c>
    </row>
    <row r="8" spans="1:9" s="63" customFormat="1" ht="20.100000000000001" customHeight="1" x14ac:dyDescent="0.2">
      <c r="A8" s="411" t="s">
        <v>93</v>
      </c>
      <c r="B8" s="411"/>
      <c r="C8" s="244">
        <f>SUM(C6:C7)</f>
        <v>0.23317712010016101</v>
      </c>
      <c r="D8" s="244">
        <f>SUM(D6:D7)</f>
        <v>0.36724263775489802</v>
      </c>
      <c r="E8" s="244">
        <f>SUM(E6:E7)</f>
        <v>0.39958024214494098</v>
      </c>
      <c r="F8" s="245">
        <f>SUM(F6:F7)</f>
        <v>1</v>
      </c>
      <c r="G8" s="411" t="s">
        <v>94</v>
      </c>
      <c r="H8" s="411"/>
    </row>
    <row r="9" spans="1:9" s="163" customFormat="1" ht="20.100000000000001" customHeight="1" x14ac:dyDescent="0.3">
      <c r="A9" s="162" t="s">
        <v>345</v>
      </c>
      <c r="B9" s="162"/>
      <c r="C9" s="162"/>
      <c r="D9" s="162"/>
      <c r="E9" s="162"/>
      <c r="F9" s="162"/>
      <c r="G9" s="162"/>
      <c r="H9" s="162"/>
    </row>
    <row r="10" spans="1:9" x14ac:dyDescent="0.2">
      <c r="A10" s="218"/>
      <c r="B10" s="215"/>
      <c r="C10" s="102"/>
      <c r="D10" s="102"/>
      <c r="E10" s="102"/>
      <c r="F10" s="102"/>
      <c r="G10" s="102"/>
      <c r="H10" s="102"/>
      <c r="I10" s="102"/>
    </row>
  </sheetData>
  <mergeCells count="8">
    <mergeCell ref="A8:B8"/>
    <mergeCell ref="G8:H8"/>
    <mergeCell ref="A1:D1"/>
    <mergeCell ref="E1:H1"/>
    <mergeCell ref="A2:H2"/>
    <mergeCell ref="G4:H5"/>
    <mergeCell ref="A4:B5"/>
    <mergeCell ref="B3:H3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H18"/>
  <sheetViews>
    <sheetView rightToLeft="1" workbookViewId="0">
      <selection sqref="A1:F17"/>
    </sheetView>
  </sheetViews>
  <sheetFormatPr defaultRowHeight="14.25" x14ac:dyDescent="0.2"/>
  <cols>
    <col min="1" max="1" width="3.375" bestFit="1" customWidth="1"/>
    <col min="2" max="2" width="32.375" bestFit="1" customWidth="1"/>
    <col min="3" max="3" width="14.5" customWidth="1"/>
    <col min="4" max="4" width="19.125" customWidth="1"/>
    <col min="5" max="5" width="35.125" customWidth="1"/>
    <col min="6" max="6" width="3.375" bestFit="1" customWidth="1"/>
  </cols>
  <sheetData>
    <row r="1" spans="1:8" s="150" customFormat="1" ht="20.100000000000001" customHeight="1" x14ac:dyDescent="0.2">
      <c r="A1" s="404" t="s">
        <v>169</v>
      </c>
      <c r="B1" s="404"/>
      <c r="C1" s="404"/>
      <c r="D1" s="405" t="s">
        <v>357</v>
      </c>
      <c r="E1" s="405"/>
      <c r="F1" s="405"/>
      <c r="G1" s="217"/>
      <c r="H1" s="217"/>
    </row>
    <row r="2" spans="1:8" ht="20.100000000000001" customHeight="1" x14ac:dyDescent="0.2">
      <c r="A2" s="586" t="s">
        <v>196</v>
      </c>
      <c r="B2" s="586"/>
      <c r="C2" s="586"/>
      <c r="D2" s="586"/>
      <c r="E2" s="586"/>
      <c r="F2" s="586"/>
      <c r="G2" s="16"/>
    </row>
    <row r="3" spans="1:8" ht="20.100000000000001" customHeight="1" x14ac:dyDescent="0.2">
      <c r="A3" s="625" t="s">
        <v>375</v>
      </c>
      <c r="B3" s="625"/>
      <c r="C3" s="625"/>
      <c r="D3" s="625"/>
      <c r="E3" s="625"/>
      <c r="F3" s="625"/>
      <c r="G3" s="16"/>
    </row>
    <row r="4" spans="1:8" ht="60.75" customHeight="1" x14ac:dyDescent="0.2">
      <c r="A4" s="441" t="s">
        <v>0</v>
      </c>
      <c r="B4" s="441"/>
      <c r="C4" s="644" t="s">
        <v>146</v>
      </c>
      <c r="D4" s="644" t="s">
        <v>147</v>
      </c>
      <c r="E4" s="442" t="s">
        <v>33</v>
      </c>
      <c r="F4" s="442"/>
      <c r="G4" s="16"/>
    </row>
    <row r="5" spans="1:8" ht="21.75" x14ac:dyDescent="0.2">
      <c r="A5" s="441"/>
      <c r="B5" s="441"/>
      <c r="C5" s="246" t="s">
        <v>373</v>
      </c>
      <c r="D5" s="246" t="s">
        <v>374</v>
      </c>
      <c r="E5" s="442"/>
      <c r="F5" s="442"/>
      <c r="G5" s="16"/>
    </row>
    <row r="6" spans="1:8" ht="20.100000000000001" customHeight="1" x14ac:dyDescent="0.2">
      <c r="A6" s="247">
        <v>1</v>
      </c>
      <c r="B6" s="248" t="s">
        <v>114</v>
      </c>
      <c r="C6" s="249">
        <v>0.59</v>
      </c>
      <c r="D6" s="249">
        <v>0.41</v>
      </c>
      <c r="E6" s="154" t="s">
        <v>34</v>
      </c>
      <c r="F6" s="155">
        <v>1</v>
      </c>
      <c r="G6" s="16"/>
    </row>
    <row r="7" spans="1:8" ht="20.100000000000001" customHeight="1" x14ac:dyDescent="0.2">
      <c r="A7" s="250">
        <v>2</v>
      </c>
      <c r="B7" s="251" t="s">
        <v>7</v>
      </c>
      <c r="C7" s="252">
        <v>7.0000000000000007E-2</v>
      </c>
      <c r="D7" s="252">
        <v>0.93</v>
      </c>
      <c r="E7" s="156" t="s">
        <v>35</v>
      </c>
      <c r="F7" s="157">
        <v>2</v>
      </c>
      <c r="G7" s="16"/>
    </row>
    <row r="8" spans="1:8" ht="20.100000000000001" customHeight="1" x14ac:dyDescent="0.2">
      <c r="A8" s="247">
        <v>3</v>
      </c>
      <c r="B8" s="253" t="s">
        <v>115</v>
      </c>
      <c r="C8" s="249">
        <v>1</v>
      </c>
      <c r="D8" s="249">
        <v>0</v>
      </c>
      <c r="E8" s="154" t="s">
        <v>36</v>
      </c>
      <c r="F8" s="155">
        <v>3</v>
      </c>
      <c r="G8" s="16"/>
    </row>
    <row r="9" spans="1:8" ht="20.100000000000001" customHeight="1" x14ac:dyDescent="0.2">
      <c r="A9" s="250">
        <v>4</v>
      </c>
      <c r="B9" s="254" t="s">
        <v>116</v>
      </c>
      <c r="C9" s="252">
        <v>0.28999999999999998</v>
      </c>
      <c r="D9" s="252">
        <v>0.71</v>
      </c>
      <c r="E9" s="156" t="s">
        <v>37</v>
      </c>
      <c r="F9" s="157">
        <v>4</v>
      </c>
      <c r="G9" s="16"/>
    </row>
    <row r="10" spans="1:8" ht="20.100000000000001" customHeight="1" x14ac:dyDescent="0.2">
      <c r="A10" s="247">
        <v>5</v>
      </c>
      <c r="B10" s="255" t="s">
        <v>117</v>
      </c>
      <c r="C10" s="249">
        <v>0</v>
      </c>
      <c r="D10" s="249">
        <v>1</v>
      </c>
      <c r="E10" s="154" t="s">
        <v>38</v>
      </c>
      <c r="F10" s="155">
        <v>5</v>
      </c>
      <c r="G10" s="16"/>
    </row>
    <row r="11" spans="1:8" ht="20.100000000000001" customHeight="1" x14ac:dyDescent="0.2">
      <c r="A11" s="250">
        <v>6</v>
      </c>
      <c r="B11" s="251" t="s">
        <v>118</v>
      </c>
      <c r="C11" s="252">
        <v>1</v>
      </c>
      <c r="D11" s="252">
        <v>0</v>
      </c>
      <c r="E11" s="156" t="s">
        <v>39</v>
      </c>
      <c r="F11" s="157">
        <v>6</v>
      </c>
      <c r="G11" s="16"/>
    </row>
    <row r="12" spans="1:8" ht="20.100000000000001" customHeight="1" x14ac:dyDescent="0.2">
      <c r="A12" s="247">
        <v>7</v>
      </c>
      <c r="B12" s="255" t="s">
        <v>202</v>
      </c>
      <c r="C12" s="249">
        <v>0.17</v>
      </c>
      <c r="D12" s="249">
        <v>0.83</v>
      </c>
      <c r="E12" s="154" t="s">
        <v>40</v>
      </c>
      <c r="F12" s="155">
        <v>7</v>
      </c>
      <c r="G12" s="16"/>
    </row>
    <row r="13" spans="1:8" ht="20.100000000000001" customHeight="1" x14ac:dyDescent="0.2">
      <c r="A13" s="250">
        <v>8</v>
      </c>
      <c r="B13" s="251" t="s">
        <v>148</v>
      </c>
      <c r="C13" s="252">
        <v>0.61</v>
      </c>
      <c r="D13" s="252">
        <v>0.39</v>
      </c>
      <c r="E13" s="156" t="s">
        <v>41</v>
      </c>
      <c r="F13" s="157">
        <v>8</v>
      </c>
      <c r="G13" s="16"/>
    </row>
    <row r="14" spans="1:8" ht="20.100000000000001" customHeight="1" x14ac:dyDescent="0.2">
      <c r="A14" s="247">
        <v>9</v>
      </c>
      <c r="B14" s="255" t="s">
        <v>12</v>
      </c>
      <c r="C14" s="249">
        <v>0.42</v>
      </c>
      <c r="D14" s="249">
        <v>0.57999999999999996</v>
      </c>
      <c r="E14" s="154" t="s">
        <v>42</v>
      </c>
      <c r="F14" s="155">
        <v>9</v>
      </c>
      <c r="G14" s="16"/>
    </row>
    <row r="15" spans="1:8" ht="20.100000000000001" customHeight="1" x14ac:dyDescent="0.2">
      <c r="A15" s="250">
        <v>10</v>
      </c>
      <c r="B15" s="251" t="s">
        <v>13</v>
      </c>
      <c r="C15" s="252">
        <v>0.53</v>
      </c>
      <c r="D15" s="252">
        <v>0.47</v>
      </c>
      <c r="E15" s="156" t="s">
        <v>43</v>
      </c>
      <c r="F15" s="157">
        <v>10</v>
      </c>
      <c r="G15" s="16"/>
    </row>
    <row r="16" spans="1:8" ht="20.100000000000001" customHeight="1" x14ac:dyDescent="0.2">
      <c r="A16" s="247">
        <v>11</v>
      </c>
      <c r="B16" s="255" t="s">
        <v>218</v>
      </c>
      <c r="C16" s="249">
        <v>0.33</v>
      </c>
      <c r="D16" s="249">
        <v>0.67</v>
      </c>
      <c r="E16" s="154" t="s">
        <v>44</v>
      </c>
      <c r="F16" s="155">
        <v>11</v>
      </c>
      <c r="G16" s="16"/>
    </row>
    <row r="17" spans="1:7" s="164" customFormat="1" ht="20.100000000000001" customHeight="1" x14ac:dyDescent="0.3">
      <c r="A17" s="438" t="s">
        <v>345</v>
      </c>
      <c r="B17" s="439"/>
      <c r="C17" s="439"/>
      <c r="D17" s="439"/>
      <c r="E17" s="439"/>
      <c r="F17" s="440"/>
      <c r="G17" s="163"/>
    </row>
    <row r="18" spans="1:7" x14ac:dyDescent="0.2">
      <c r="A18" s="16"/>
      <c r="B18" s="16"/>
      <c r="C18" s="16"/>
      <c r="D18" s="16"/>
      <c r="E18" s="16"/>
      <c r="F18" s="16"/>
      <c r="G18" s="16"/>
    </row>
  </sheetData>
  <mergeCells count="7">
    <mergeCell ref="A17:F17"/>
    <mergeCell ref="D1:F1"/>
    <mergeCell ref="A1:C1"/>
    <mergeCell ref="A2:F2"/>
    <mergeCell ref="A4:B5"/>
    <mergeCell ref="A3:F3"/>
    <mergeCell ref="E4:F5"/>
  </mergeCells>
  <pageMargins left="0.7" right="0.7" top="0.75" bottom="0.75" header="0.3" footer="0.3"/>
  <pageSetup paperSize="9" scale="84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G18"/>
  <sheetViews>
    <sheetView rightToLeft="1" workbookViewId="0">
      <selection sqref="A1:F17"/>
    </sheetView>
  </sheetViews>
  <sheetFormatPr defaultRowHeight="14.25" x14ac:dyDescent="0.2"/>
  <cols>
    <col min="1" max="1" width="2.875" style="147" customWidth="1"/>
    <col min="2" max="2" width="34" customWidth="1"/>
    <col min="3" max="3" width="19.125" customWidth="1"/>
    <col min="4" max="4" width="19.75" customWidth="1"/>
    <col min="5" max="5" width="35.125" customWidth="1"/>
    <col min="6" max="6" width="3.375" bestFit="1" customWidth="1"/>
  </cols>
  <sheetData>
    <row r="1" spans="1:7" ht="20.100000000000001" customHeight="1" x14ac:dyDescent="0.2">
      <c r="A1" s="404" t="s">
        <v>168</v>
      </c>
      <c r="B1" s="404"/>
      <c r="C1" s="404"/>
      <c r="D1" s="405" t="s">
        <v>358</v>
      </c>
      <c r="E1" s="405"/>
      <c r="F1" s="405"/>
      <c r="G1" s="16"/>
    </row>
    <row r="2" spans="1:7" ht="20.100000000000001" customHeight="1" x14ac:dyDescent="0.2">
      <c r="A2" s="586" t="s">
        <v>197</v>
      </c>
      <c r="B2" s="586"/>
      <c r="C2" s="586"/>
      <c r="D2" s="586"/>
      <c r="E2" s="586"/>
      <c r="F2" s="586"/>
      <c r="G2" s="16"/>
    </row>
    <row r="3" spans="1:7" ht="20.100000000000001" customHeight="1" x14ac:dyDescent="0.2">
      <c r="A3" s="379" t="s">
        <v>378</v>
      </c>
      <c r="B3" s="380"/>
      <c r="C3" s="380"/>
      <c r="D3" s="380"/>
      <c r="E3" s="380"/>
      <c r="F3" s="381"/>
      <c r="G3" s="16"/>
    </row>
    <row r="4" spans="1:7" ht="60.75" customHeight="1" x14ac:dyDescent="0.2">
      <c r="A4" s="443" t="s">
        <v>0</v>
      </c>
      <c r="B4" s="444"/>
      <c r="C4" s="644" t="s">
        <v>150</v>
      </c>
      <c r="D4" s="644" t="s">
        <v>229</v>
      </c>
      <c r="E4" s="424" t="s">
        <v>33</v>
      </c>
      <c r="F4" s="425"/>
      <c r="G4" s="16"/>
    </row>
    <row r="5" spans="1:7" ht="36" x14ac:dyDescent="0.2">
      <c r="A5" s="445"/>
      <c r="B5" s="446"/>
      <c r="C5" s="216" t="s">
        <v>376</v>
      </c>
      <c r="D5" s="258" t="s">
        <v>377</v>
      </c>
      <c r="E5" s="428"/>
      <c r="F5" s="429"/>
      <c r="G5" s="16"/>
    </row>
    <row r="6" spans="1:7" ht="20.100000000000001" customHeight="1" x14ac:dyDescent="0.2">
      <c r="A6" s="256">
        <v>1</v>
      </c>
      <c r="B6" s="248" t="s">
        <v>114</v>
      </c>
      <c r="C6" s="249">
        <v>0.77717391304347827</v>
      </c>
      <c r="D6" s="249">
        <v>0.22282608695652173</v>
      </c>
      <c r="E6" s="154" t="s">
        <v>34</v>
      </c>
      <c r="F6" s="155">
        <v>1</v>
      </c>
      <c r="G6" s="16"/>
    </row>
    <row r="7" spans="1:7" ht="20.100000000000001" customHeight="1" x14ac:dyDescent="0.2">
      <c r="A7" s="257">
        <v>2</v>
      </c>
      <c r="B7" s="251" t="s">
        <v>7</v>
      </c>
      <c r="C7" s="252">
        <v>0.11982464685825621</v>
      </c>
      <c r="D7" s="252">
        <v>0.88017535314174378</v>
      </c>
      <c r="E7" s="156" t="s">
        <v>35</v>
      </c>
      <c r="F7" s="157">
        <v>2</v>
      </c>
      <c r="G7" s="16"/>
    </row>
    <row r="8" spans="1:7" ht="20.100000000000001" customHeight="1" x14ac:dyDescent="0.2">
      <c r="A8" s="256">
        <v>3</v>
      </c>
      <c r="B8" s="253" t="s">
        <v>115</v>
      </c>
      <c r="C8" s="249">
        <v>1</v>
      </c>
      <c r="D8" s="249">
        <v>0</v>
      </c>
      <c r="E8" s="154" t="s">
        <v>36</v>
      </c>
      <c r="F8" s="155">
        <v>3</v>
      </c>
      <c r="G8" s="16"/>
    </row>
    <row r="9" spans="1:7" ht="20.100000000000001" customHeight="1" x14ac:dyDescent="0.2">
      <c r="A9" s="257">
        <v>4</v>
      </c>
      <c r="B9" s="254" t="s">
        <v>116</v>
      </c>
      <c r="C9" s="252">
        <v>0.32142857142857145</v>
      </c>
      <c r="D9" s="252">
        <v>0.6785714285714286</v>
      </c>
      <c r="E9" s="156" t="s">
        <v>37</v>
      </c>
      <c r="F9" s="157">
        <v>4</v>
      </c>
      <c r="G9" s="16"/>
    </row>
    <row r="10" spans="1:7" ht="20.100000000000001" customHeight="1" x14ac:dyDescent="0.2">
      <c r="A10" s="256">
        <v>5</v>
      </c>
      <c r="B10" s="255" t="s">
        <v>117</v>
      </c>
      <c r="C10" s="249">
        <v>0</v>
      </c>
      <c r="D10" s="249">
        <v>1</v>
      </c>
      <c r="E10" s="154" t="s">
        <v>38</v>
      </c>
      <c r="F10" s="155">
        <v>5</v>
      </c>
      <c r="G10" s="16"/>
    </row>
    <row r="11" spans="1:7" ht="20.100000000000001" customHeight="1" x14ac:dyDescent="0.2">
      <c r="A11" s="257">
        <v>6</v>
      </c>
      <c r="B11" s="251" t="s">
        <v>118</v>
      </c>
      <c r="C11" s="252">
        <v>1</v>
      </c>
      <c r="D11" s="252">
        <v>0</v>
      </c>
      <c r="E11" s="156" t="s">
        <v>39</v>
      </c>
      <c r="F11" s="157">
        <v>6</v>
      </c>
      <c r="G11" s="16"/>
    </row>
    <row r="12" spans="1:7" ht="20.100000000000001" customHeight="1" x14ac:dyDescent="0.2">
      <c r="A12" s="256">
        <v>7</v>
      </c>
      <c r="B12" s="255" t="s">
        <v>202</v>
      </c>
      <c r="C12" s="249">
        <v>0.44897959183673469</v>
      </c>
      <c r="D12" s="249">
        <v>0.55102040816326525</v>
      </c>
      <c r="E12" s="154" t="s">
        <v>40</v>
      </c>
      <c r="F12" s="155">
        <v>7</v>
      </c>
      <c r="G12" s="16"/>
    </row>
    <row r="13" spans="1:7" ht="20.100000000000001" customHeight="1" x14ac:dyDescent="0.2">
      <c r="A13" s="257">
        <v>8</v>
      </c>
      <c r="B13" s="251" t="s">
        <v>148</v>
      </c>
      <c r="C13" s="252">
        <v>0.94409937888198758</v>
      </c>
      <c r="D13" s="252">
        <v>5.5900621118012424E-2</v>
      </c>
      <c r="E13" s="156" t="s">
        <v>41</v>
      </c>
      <c r="F13" s="157">
        <v>8</v>
      </c>
      <c r="G13" s="16"/>
    </row>
    <row r="14" spans="1:7" ht="20.100000000000001" customHeight="1" x14ac:dyDescent="0.2">
      <c r="A14" s="256">
        <v>9</v>
      </c>
      <c r="B14" s="255" t="s">
        <v>12</v>
      </c>
      <c r="C14" s="249">
        <v>0.5714285714285714</v>
      </c>
      <c r="D14" s="249">
        <v>0.42857142857142855</v>
      </c>
      <c r="E14" s="154" t="s">
        <v>42</v>
      </c>
      <c r="F14" s="155">
        <v>9</v>
      </c>
      <c r="G14" s="16"/>
    </row>
    <row r="15" spans="1:7" ht="20.100000000000001" customHeight="1" x14ac:dyDescent="0.2">
      <c r="A15" s="257">
        <v>10</v>
      </c>
      <c r="B15" s="251" t="s">
        <v>13</v>
      </c>
      <c r="C15" s="252">
        <v>0.48717948717948717</v>
      </c>
      <c r="D15" s="252">
        <v>0.51282051282051277</v>
      </c>
      <c r="E15" s="156" t="s">
        <v>43</v>
      </c>
      <c r="F15" s="157">
        <v>10</v>
      </c>
      <c r="G15" s="16"/>
    </row>
    <row r="16" spans="1:7" ht="20.100000000000001" customHeight="1" x14ac:dyDescent="0.2">
      <c r="A16" s="256">
        <v>11</v>
      </c>
      <c r="B16" s="255" t="s">
        <v>218</v>
      </c>
      <c r="C16" s="249">
        <v>0.33333333333333331</v>
      </c>
      <c r="D16" s="249">
        <v>0.66666666666666663</v>
      </c>
      <c r="E16" s="154" t="s">
        <v>44</v>
      </c>
      <c r="F16" s="155">
        <v>11</v>
      </c>
      <c r="G16" s="16"/>
    </row>
    <row r="17" spans="1:7" s="164" customFormat="1" ht="20.100000000000001" customHeight="1" x14ac:dyDescent="0.35">
      <c r="A17" s="162" t="s">
        <v>345</v>
      </c>
      <c r="B17" s="123"/>
      <c r="C17" s="162"/>
      <c r="D17" s="162"/>
      <c r="E17" s="162"/>
      <c r="F17" s="162"/>
      <c r="G17" s="163"/>
    </row>
    <row r="18" spans="1:7" x14ac:dyDescent="0.2">
      <c r="A18" s="146"/>
      <c r="B18" s="16"/>
      <c r="C18" s="16"/>
      <c r="D18" s="16"/>
      <c r="E18" s="16"/>
      <c r="F18" s="16"/>
      <c r="G18" s="16"/>
    </row>
  </sheetData>
  <mergeCells count="6">
    <mergeCell ref="A1:C1"/>
    <mergeCell ref="D1:F1"/>
    <mergeCell ref="A2:F2"/>
    <mergeCell ref="A4:B5"/>
    <mergeCell ref="E4:F5"/>
    <mergeCell ref="A3:F3"/>
  </mergeCells>
  <pageMargins left="0.7" right="0.7" top="0.75" bottom="0.75" header="0.3" footer="0.3"/>
  <pageSetup paperSize="9" scale="79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G19"/>
  <sheetViews>
    <sheetView rightToLeft="1" workbookViewId="0">
      <selection sqref="A1:F17"/>
    </sheetView>
  </sheetViews>
  <sheetFormatPr defaultRowHeight="14.25" x14ac:dyDescent="0.2"/>
  <cols>
    <col min="1" max="1" width="3.125" style="147" customWidth="1"/>
    <col min="2" max="2" width="29.875" bestFit="1" customWidth="1"/>
    <col min="3" max="3" width="12" customWidth="1"/>
    <col min="4" max="4" width="14.375" customWidth="1"/>
    <col min="5" max="5" width="25.625" customWidth="1"/>
    <col min="6" max="6" width="2.875" style="147" customWidth="1"/>
  </cols>
  <sheetData>
    <row r="1" spans="1:7" ht="20.100000000000001" customHeight="1" x14ac:dyDescent="0.2">
      <c r="A1" s="404" t="s">
        <v>176</v>
      </c>
      <c r="B1" s="404"/>
      <c r="C1" s="404"/>
      <c r="D1" s="405" t="s">
        <v>359</v>
      </c>
      <c r="E1" s="405"/>
      <c r="F1" s="405"/>
      <c r="G1" s="16"/>
    </row>
    <row r="2" spans="1:7" ht="20.100000000000001" customHeight="1" x14ac:dyDescent="0.2">
      <c r="A2" s="590" t="s">
        <v>198</v>
      </c>
      <c r="B2" s="590"/>
      <c r="C2" s="590"/>
      <c r="D2" s="590"/>
      <c r="E2" s="590"/>
      <c r="F2" s="590"/>
      <c r="G2" s="16"/>
    </row>
    <row r="3" spans="1:7" ht="20.100000000000001" customHeight="1" x14ac:dyDescent="0.2">
      <c r="A3" s="403" t="s">
        <v>379</v>
      </c>
      <c r="B3" s="403"/>
      <c r="C3" s="403"/>
      <c r="D3" s="403"/>
      <c r="E3" s="403"/>
      <c r="F3" s="403"/>
      <c r="G3" s="16"/>
    </row>
    <row r="4" spans="1:7" ht="20.100000000000001" customHeight="1" x14ac:dyDescent="0.2">
      <c r="A4" s="447" t="s">
        <v>0</v>
      </c>
      <c r="B4" s="447"/>
      <c r="C4" s="242" t="s">
        <v>152</v>
      </c>
      <c r="D4" s="242" t="s">
        <v>153</v>
      </c>
      <c r="E4" s="442" t="s">
        <v>33</v>
      </c>
      <c r="F4" s="442"/>
      <c r="G4" s="16"/>
    </row>
    <row r="5" spans="1:7" ht="20.100000000000001" customHeight="1" x14ac:dyDescent="0.2">
      <c r="A5" s="447"/>
      <c r="B5" s="447"/>
      <c r="C5" s="259" t="s">
        <v>380</v>
      </c>
      <c r="D5" s="259" t="s">
        <v>381</v>
      </c>
      <c r="E5" s="442"/>
      <c r="F5" s="442"/>
      <c r="G5" s="16"/>
    </row>
    <row r="6" spans="1:7" ht="20.100000000000001" customHeight="1" x14ac:dyDescent="0.2">
      <c r="A6" s="256">
        <v>1</v>
      </c>
      <c r="B6" s="248" t="s">
        <v>114</v>
      </c>
      <c r="C6" s="249">
        <v>0.78190830235439901</v>
      </c>
      <c r="D6" s="249">
        <v>0.21809169764560099</v>
      </c>
      <c r="E6" s="154" t="s">
        <v>34</v>
      </c>
      <c r="F6" s="159">
        <v>1</v>
      </c>
      <c r="G6" s="16"/>
    </row>
    <row r="7" spans="1:7" ht="20.100000000000001" customHeight="1" x14ac:dyDescent="0.2">
      <c r="A7" s="257">
        <v>2</v>
      </c>
      <c r="B7" s="251" t="s">
        <v>7</v>
      </c>
      <c r="C7" s="252">
        <v>0.10884353741496598</v>
      </c>
      <c r="D7" s="252">
        <v>0.891156462585034</v>
      </c>
      <c r="E7" s="156" t="s">
        <v>35</v>
      </c>
      <c r="F7" s="160">
        <v>2</v>
      </c>
      <c r="G7" s="16"/>
    </row>
    <row r="8" spans="1:7" ht="20.100000000000001" customHeight="1" x14ac:dyDescent="0.2">
      <c r="A8" s="256">
        <v>3</v>
      </c>
      <c r="B8" s="248" t="s">
        <v>115</v>
      </c>
      <c r="C8" s="249">
        <v>1</v>
      </c>
      <c r="D8" s="249">
        <v>0</v>
      </c>
      <c r="E8" s="154" t="s">
        <v>36</v>
      </c>
      <c r="F8" s="159">
        <v>3</v>
      </c>
      <c r="G8" s="16"/>
    </row>
    <row r="9" spans="1:7" ht="20.100000000000001" customHeight="1" x14ac:dyDescent="0.2">
      <c r="A9" s="257">
        <v>4</v>
      </c>
      <c r="B9" s="251" t="s">
        <v>116</v>
      </c>
      <c r="C9" s="252">
        <v>0.30769230769230771</v>
      </c>
      <c r="D9" s="252">
        <v>0.69230769230769229</v>
      </c>
      <c r="E9" s="156" t="s">
        <v>37</v>
      </c>
      <c r="F9" s="160">
        <v>4</v>
      </c>
      <c r="G9" s="16"/>
    </row>
    <row r="10" spans="1:7" ht="20.100000000000001" customHeight="1" x14ac:dyDescent="0.2">
      <c r="A10" s="256">
        <v>5</v>
      </c>
      <c r="B10" s="248" t="s">
        <v>117</v>
      </c>
      <c r="C10" s="249">
        <v>0</v>
      </c>
      <c r="D10" s="249">
        <v>1</v>
      </c>
      <c r="E10" s="154" t="s">
        <v>38</v>
      </c>
      <c r="F10" s="159">
        <v>5</v>
      </c>
      <c r="G10" s="16"/>
    </row>
    <row r="11" spans="1:7" ht="20.100000000000001" customHeight="1" x14ac:dyDescent="0.2">
      <c r="A11" s="257">
        <v>6</v>
      </c>
      <c r="B11" s="251" t="s">
        <v>118</v>
      </c>
      <c r="C11" s="252">
        <v>1</v>
      </c>
      <c r="D11" s="252">
        <v>0</v>
      </c>
      <c r="E11" s="156" t="s">
        <v>39</v>
      </c>
      <c r="F11" s="160">
        <v>6</v>
      </c>
      <c r="G11" s="16"/>
    </row>
    <row r="12" spans="1:7" ht="20.100000000000001" customHeight="1" x14ac:dyDescent="0.2">
      <c r="A12" s="256">
        <v>7</v>
      </c>
      <c r="B12" s="248" t="s">
        <v>202</v>
      </c>
      <c r="C12" s="249">
        <v>0.43478260869565216</v>
      </c>
      <c r="D12" s="249">
        <v>0.56521739130434778</v>
      </c>
      <c r="E12" s="154" t="s">
        <v>40</v>
      </c>
      <c r="F12" s="159">
        <v>7</v>
      </c>
      <c r="G12" s="16"/>
    </row>
    <row r="13" spans="1:7" ht="20.100000000000001" customHeight="1" x14ac:dyDescent="0.2">
      <c r="A13" s="257">
        <v>8</v>
      </c>
      <c r="B13" s="251" t="s">
        <v>148</v>
      </c>
      <c r="C13" s="252">
        <v>0.75247524752475248</v>
      </c>
      <c r="D13" s="252">
        <v>0.24752475247524752</v>
      </c>
      <c r="E13" s="156" t="s">
        <v>41</v>
      </c>
      <c r="F13" s="160">
        <v>8</v>
      </c>
      <c r="G13" s="16"/>
    </row>
    <row r="14" spans="1:7" ht="20.100000000000001" customHeight="1" x14ac:dyDescent="0.2">
      <c r="A14" s="256">
        <v>9</v>
      </c>
      <c r="B14" s="248" t="s">
        <v>12</v>
      </c>
      <c r="C14" s="249">
        <v>0.42105263157894735</v>
      </c>
      <c r="D14" s="249">
        <v>0.57894736842105265</v>
      </c>
      <c r="E14" s="154" t="s">
        <v>42</v>
      </c>
      <c r="F14" s="159">
        <v>9</v>
      </c>
      <c r="G14" s="16"/>
    </row>
    <row r="15" spans="1:7" ht="20.100000000000001" customHeight="1" x14ac:dyDescent="0.2">
      <c r="A15" s="257">
        <v>10</v>
      </c>
      <c r="B15" s="251" t="s">
        <v>13</v>
      </c>
      <c r="C15" s="252">
        <v>0.45454545454545453</v>
      </c>
      <c r="D15" s="252">
        <v>0.54545454545454541</v>
      </c>
      <c r="E15" s="156" t="s">
        <v>43</v>
      </c>
      <c r="F15" s="160">
        <v>10</v>
      </c>
      <c r="G15" s="16"/>
    </row>
    <row r="16" spans="1:7" ht="20.100000000000001" customHeight="1" x14ac:dyDescent="0.2">
      <c r="A16" s="256">
        <v>12</v>
      </c>
      <c r="B16" s="248" t="s">
        <v>219</v>
      </c>
      <c r="C16" s="249">
        <v>0.33333333333333331</v>
      </c>
      <c r="D16" s="249">
        <v>0.66666666666666663</v>
      </c>
      <c r="E16" s="154" t="s">
        <v>44</v>
      </c>
      <c r="F16" s="159">
        <v>11</v>
      </c>
      <c r="G16" s="16"/>
    </row>
    <row r="17" spans="1:7" ht="20.100000000000001" customHeight="1" x14ac:dyDescent="0.3">
      <c r="A17" s="418" t="s">
        <v>345</v>
      </c>
      <c r="B17" s="418"/>
      <c r="C17" s="418"/>
      <c r="D17" s="418"/>
      <c r="E17" s="418"/>
      <c r="F17" s="418"/>
      <c r="G17" s="16"/>
    </row>
    <row r="18" spans="1:7" ht="20.100000000000001" customHeight="1" x14ac:dyDescent="0.45">
      <c r="A18" s="148"/>
      <c r="B18" s="108"/>
      <c r="C18" s="108"/>
      <c r="D18" s="108"/>
      <c r="E18" s="108"/>
      <c r="F18" s="148"/>
      <c r="G18" s="16"/>
    </row>
    <row r="19" spans="1:7" x14ac:dyDescent="0.2">
      <c r="A19" s="146"/>
      <c r="B19" s="16"/>
      <c r="C19" s="16"/>
      <c r="D19" s="16"/>
      <c r="E19" s="16"/>
      <c r="F19" s="146"/>
      <c r="G19" s="16"/>
    </row>
  </sheetData>
  <mergeCells count="7">
    <mergeCell ref="A17:F17"/>
    <mergeCell ref="A2:F2"/>
    <mergeCell ref="A1:C1"/>
    <mergeCell ref="D1:F1"/>
    <mergeCell ref="A3:F3"/>
    <mergeCell ref="E4:F5"/>
    <mergeCell ref="A4:B5"/>
  </mergeCell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H19"/>
  <sheetViews>
    <sheetView rightToLeft="1" workbookViewId="0">
      <selection sqref="A1:G18"/>
    </sheetView>
  </sheetViews>
  <sheetFormatPr defaultRowHeight="15" x14ac:dyDescent="0.2"/>
  <cols>
    <col min="1" max="1" width="2.875" style="147" customWidth="1"/>
    <col min="2" max="2" width="29.875" style="3" bestFit="1" customWidth="1"/>
    <col min="3" max="3" width="12.75" customWidth="1"/>
    <col min="4" max="4" width="10.5" customWidth="1"/>
    <col min="5" max="5" width="11.375" customWidth="1"/>
    <col min="6" max="6" width="36.125" style="3" bestFit="1" customWidth="1"/>
    <col min="7" max="7" width="2.875" style="147" customWidth="1"/>
  </cols>
  <sheetData>
    <row r="1" spans="1:8" ht="20.100000000000001" customHeight="1" x14ac:dyDescent="0.2">
      <c r="A1" s="404" t="s">
        <v>360</v>
      </c>
      <c r="B1" s="404"/>
      <c r="C1" s="404"/>
      <c r="D1" s="406" t="s">
        <v>361</v>
      </c>
      <c r="E1" s="407"/>
      <c r="F1" s="407"/>
      <c r="G1" s="408"/>
      <c r="H1" s="16"/>
    </row>
    <row r="2" spans="1:8" s="3" customFormat="1" ht="20.100000000000001" customHeight="1" x14ac:dyDescent="0.2">
      <c r="A2" s="631" t="s">
        <v>199</v>
      </c>
      <c r="B2" s="632"/>
      <c r="C2" s="632"/>
      <c r="D2" s="632"/>
      <c r="E2" s="632"/>
      <c r="F2" s="632"/>
      <c r="G2" s="633"/>
      <c r="H2" s="63"/>
    </row>
    <row r="3" spans="1:8" ht="20.100000000000001" customHeight="1" x14ac:dyDescent="0.2">
      <c r="A3" s="631" t="s">
        <v>386</v>
      </c>
      <c r="B3" s="632"/>
      <c r="C3" s="632"/>
      <c r="D3" s="632"/>
      <c r="E3" s="632"/>
      <c r="F3" s="632"/>
      <c r="G3" s="633"/>
      <c r="H3" s="16"/>
    </row>
    <row r="4" spans="1:8" s="3" customFormat="1" ht="20.100000000000001" customHeight="1" x14ac:dyDescent="0.2">
      <c r="A4" s="443" t="s">
        <v>0</v>
      </c>
      <c r="B4" s="444"/>
      <c r="C4" s="448" t="s">
        <v>382</v>
      </c>
      <c r="D4" s="448"/>
      <c r="E4" s="448"/>
      <c r="F4" s="424" t="s">
        <v>33</v>
      </c>
      <c r="G4" s="425"/>
      <c r="H4" s="63"/>
    </row>
    <row r="5" spans="1:8" s="3" customFormat="1" ht="20.100000000000001" customHeight="1" x14ac:dyDescent="0.2">
      <c r="A5" s="449"/>
      <c r="B5" s="450"/>
      <c r="C5" s="242" t="s">
        <v>155</v>
      </c>
      <c r="D5" s="242" t="s">
        <v>156</v>
      </c>
      <c r="E5" s="242" t="s">
        <v>157</v>
      </c>
      <c r="F5" s="426"/>
      <c r="G5" s="427"/>
      <c r="H5" s="63"/>
    </row>
    <row r="6" spans="1:8" s="3" customFormat="1" ht="20.100000000000001" customHeight="1" x14ac:dyDescent="0.2">
      <c r="A6" s="445"/>
      <c r="B6" s="446"/>
      <c r="C6" s="259" t="s">
        <v>383</v>
      </c>
      <c r="D6" s="259" t="s">
        <v>384</v>
      </c>
      <c r="E6" s="259" t="s">
        <v>385</v>
      </c>
      <c r="F6" s="428"/>
      <c r="G6" s="429"/>
      <c r="H6" s="63"/>
    </row>
    <row r="7" spans="1:8" ht="20.100000000000001" customHeight="1" x14ac:dyDescent="0.2">
      <c r="A7" s="256">
        <v>1</v>
      </c>
      <c r="B7" s="248" t="s">
        <v>114</v>
      </c>
      <c r="C7" s="249">
        <v>5.3075995174909532E-2</v>
      </c>
      <c r="D7" s="249">
        <v>0.15319662243667068</v>
      </c>
      <c r="E7" s="249">
        <v>0.43305186972255733</v>
      </c>
      <c r="F7" s="154" t="s">
        <v>34</v>
      </c>
      <c r="G7" s="159">
        <v>1</v>
      </c>
      <c r="H7" s="16"/>
    </row>
    <row r="8" spans="1:8" ht="20.100000000000001" customHeight="1" x14ac:dyDescent="0.2">
      <c r="A8" s="257">
        <v>2</v>
      </c>
      <c r="B8" s="251" t="s">
        <v>7</v>
      </c>
      <c r="C8" s="252">
        <v>4.3710539096648855E-2</v>
      </c>
      <c r="D8" s="252">
        <v>6.2166100048567263E-2</v>
      </c>
      <c r="E8" s="252">
        <v>0.19766877124817872</v>
      </c>
      <c r="F8" s="156" t="s">
        <v>35</v>
      </c>
      <c r="G8" s="160">
        <v>2</v>
      </c>
      <c r="H8" s="16"/>
    </row>
    <row r="9" spans="1:8" ht="20.100000000000001" customHeight="1" x14ac:dyDescent="0.2">
      <c r="A9" s="256">
        <v>3</v>
      </c>
      <c r="B9" s="253" t="s">
        <v>115</v>
      </c>
      <c r="C9" s="249">
        <v>1</v>
      </c>
      <c r="D9" s="249">
        <v>1</v>
      </c>
      <c r="E9" s="249">
        <v>1</v>
      </c>
      <c r="F9" s="154" t="s">
        <v>36</v>
      </c>
      <c r="G9" s="159">
        <v>3</v>
      </c>
      <c r="H9" s="16"/>
    </row>
    <row r="10" spans="1:8" ht="20.100000000000001" customHeight="1" x14ac:dyDescent="0.2">
      <c r="A10" s="257">
        <v>4</v>
      </c>
      <c r="B10" s="254" t="s">
        <v>116</v>
      </c>
      <c r="C10" s="252">
        <v>0.10714285714285714</v>
      </c>
      <c r="D10" s="252">
        <v>0.14285714285714285</v>
      </c>
      <c r="E10" s="252">
        <v>0.5</v>
      </c>
      <c r="F10" s="156" t="s">
        <v>37</v>
      </c>
      <c r="G10" s="160">
        <v>4</v>
      </c>
      <c r="H10" s="16"/>
    </row>
    <row r="11" spans="1:8" ht="20.100000000000001" customHeight="1" x14ac:dyDescent="0.2">
      <c r="A11" s="256">
        <v>5</v>
      </c>
      <c r="B11" s="255" t="s">
        <v>117</v>
      </c>
      <c r="C11" s="249">
        <v>0</v>
      </c>
      <c r="D11" s="249">
        <v>0.5</v>
      </c>
      <c r="E11" s="249">
        <v>1</v>
      </c>
      <c r="F11" s="154" t="s">
        <v>38</v>
      </c>
      <c r="G11" s="159">
        <v>5</v>
      </c>
      <c r="H11" s="16"/>
    </row>
    <row r="12" spans="1:8" ht="20.100000000000001" customHeight="1" x14ac:dyDescent="0.2">
      <c r="A12" s="257">
        <v>6</v>
      </c>
      <c r="B12" s="251" t="s">
        <v>118</v>
      </c>
      <c r="C12" s="252">
        <v>1</v>
      </c>
      <c r="D12" s="252">
        <v>1</v>
      </c>
      <c r="E12" s="252">
        <v>1</v>
      </c>
      <c r="F12" s="156" t="s">
        <v>39</v>
      </c>
      <c r="G12" s="160">
        <v>6</v>
      </c>
      <c r="H12" s="16"/>
    </row>
    <row r="13" spans="1:8" ht="20.100000000000001" customHeight="1" x14ac:dyDescent="0.2">
      <c r="A13" s="256">
        <v>7</v>
      </c>
      <c r="B13" s="255" t="s">
        <v>202</v>
      </c>
      <c r="C13" s="249">
        <v>6.1224489795918366E-2</v>
      </c>
      <c r="D13" s="249">
        <v>0.11224489795918367</v>
      </c>
      <c r="E13" s="249">
        <v>0.27551020408163263</v>
      </c>
      <c r="F13" s="154" t="s">
        <v>40</v>
      </c>
      <c r="G13" s="159">
        <v>7</v>
      </c>
      <c r="H13" s="16"/>
    </row>
    <row r="14" spans="1:8" ht="20.100000000000001" customHeight="1" x14ac:dyDescent="0.2">
      <c r="A14" s="257">
        <v>8</v>
      </c>
      <c r="B14" s="251" t="s">
        <v>148</v>
      </c>
      <c r="C14" s="252">
        <v>9.9378881987577633E-2</v>
      </c>
      <c r="D14" s="252">
        <v>0.24074074074074073</v>
      </c>
      <c r="E14" s="252">
        <v>0.54320987654320985</v>
      </c>
      <c r="F14" s="156" t="s">
        <v>41</v>
      </c>
      <c r="G14" s="160">
        <v>8</v>
      </c>
      <c r="H14" s="16"/>
    </row>
    <row r="15" spans="1:8" ht="20.100000000000001" customHeight="1" x14ac:dyDescent="0.2">
      <c r="A15" s="256">
        <v>9</v>
      </c>
      <c r="B15" s="255" t="s">
        <v>12</v>
      </c>
      <c r="C15" s="249">
        <v>0.15789473684210525</v>
      </c>
      <c r="D15" s="249">
        <v>0.21052631578947367</v>
      </c>
      <c r="E15" s="249">
        <v>0.68421052631578949</v>
      </c>
      <c r="F15" s="154" t="s">
        <v>42</v>
      </c>
      <c r="G15" s="159">
        <v>9</v>
      </c>
      <c r="H15" s="16"/>
    </row>
    <row r="16" spans="1:8" ht="20.100000000000001" customHeight="1" x14ac:dyDescent="0.2">
      <c r="A16" s="257">
        <v>10</v>
      </c>
      <c r="B16" s="251" t="s">
        <v>13</v>
      </c>
      <c r="C16" s="252">
        <v>4.8387096774193547E-2</v>
      </c>
      <c r="D16" s="252">
        <v>7.9365079365079361E-2</v>
      </c>
      <c r="E16" s="252">
        <v>0.95744680851063835</v>
      </c>
      <c r="F16" s="156" t="s">
        <v>43</v>
      </c>
      <c r="G16" s="160">
        <v>10</v>
      </c>
      <c r="H16" s="16"/>
    </row>
    <row r="17" spans="1:8" ht="20.100000000000001" customHeight="1" x14ac:dyDescent="0.2">
      <c r="A17" s="256">
        <v>11</v>
      </c>
      <c r="B17" s="255" t="s">
        <v>218</v>
      </c>
      <c r="C17" s="249">
        <v>0</v>
      </c>
      <c r="D17" s="249">
        <v>0.66666666666666663</v>
      </c>
      <c r="E17" s="249">
        <v>0.77777777777777779</v>
      </c>
      <c r="F17" s="154" t="s">
        <v>44</v>
      </c>
      <c r="G17" s="159">
        <v>11</v>
      </c>
      <c r="H17" s="16"/>
    </row>
    <row r="18" spans="1:8" s="164" customFormat="1" ht="20.100000000000001" customHeight="1" x14ac:dyDescent="0.3">
      <c r="A18" s="438" t="s">
        <v>345</v>
      </c>
      <c r="B18" s="439"/>
      <c r="C18" s="439"/>
      <c r="D18" s="439"/>
      <c r="E18" s="439"/>
      <c r="F18" s="439"/>
      <c r="G18" s="440"/>
      <c r="H18" s="163"/>
    </row>
    <row r="19" spans="1:8" ht="20.100000000000001" customHeight="1" x14ac:dyDescent="0.2">
      <c r="A19" s="146"/>
      <c r="B19" s="63"/>
      <c r="C19" s="16"/>
      <c r="D19" s="16"/>
      <c r="E19" s="16"/>
      <c r="F19" s="63"/>
      <c r="G19" s="146"/>
      <c r="H19" s="16"/>
    </row>
  </sheetData>
  <mergeCells count="8">
    <mergeCell ref="A18:G18"/>
    <mergeCell ref="C4:E4"/>
    <mergeCell ref="A1:C1"/>
    <mergeCell ref="D1:G1"/>
    <mergeCell ref="A2:G2"/>
    <mergeCell ref="A4:B6"/>
    <mergeCell ref="F4:G6"/>
    <mergeCell ref="A3:G3"/>
  </mergeCells>
  <pageMargins left="0.7" right="0.7" top="0.75" bottom="0.75" header="0.3" footer="0.3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G18"/>
  <sheetViews>
    <sheetView rightToLeft="1" workbookViewId="0">
      <selection sqref="A1:F17"/>
    </sheetView>
  </sheetViews>
  <sheetFormatPr defaultRowHeight="15" x14ac:dyDescent="0.2"/>
  <cols>
    <col min="1" max="1" width="3.875" bestFit="1" customWidth="1"/>
    <col min="2" max="2" width="31.75" style="3" bestFit="1" customWidth="1"/>
    <col min="3" max="3" width="15.25" customWidth="1"/>
    <col min="4" max="4" width="25.875" customWidth="1"/>
    <col min="5" max="5" width="36.125" style="3" bestFit="1" customWidth="1"/>
    <col min="6" max="6" width="3.875" bestFit="1" customWidth="1"/>
  </cols>
  <sheetData>
    <row r="1" spans="1:7" ht="20.100000000000001" customHeight="1" x14ac:dyDescent="0.2">
      <c r="A1" s="404" t="s">
        <v>243</v>
      </c>
      <c r="B1" s="404"/>
      <c r="C1" s="404"/>
      <c r="D1" s="405" t="s">
        <v>362</v>
      </c>
      <c r="E1" s="405"/>
      <c r="F1" s="405"/>
      <c r="G1" s="217"/>
    </row>
    <row r="2" spans="1:7" ht="20.100000000000001" customHeight="1" x14ac:dyDescent="0.2">
      <c r="A2" s="586" t="s">
        <v>200</v>
      </c>
      <c r="B2" s="586"/>
      <c r="C2" s="586"/>
      <c r="D2" s="586"/>
      <c r="E2" s="586"/>
      <c r="F2" s="586"/>
      <c r="G2" s="16"/>
    </row>
    <row r="3" spans="1:7" s="145" customFormat="1" ht="20.100000000000001" customHeight="1" x14ac:dyDescent="0.2">
      <c r="A3" s="382" t="s">
        <v>388</v>
      </c>
      <c r="B3" s="383"/>
      <c r="C3" s="383"/>
      <c r="D3" s="383"/>
      <c r="E3" s="383"/>
      <c r="F3" s="384"/>
      <c r="G3" s="144"/>
    </row>
    <row r="4" spans="1:7" s="3" customFormat="1" ht="20.100000000000001" customHeight="1" x14ac:dyDescent="0.2">
      <c r="A4" s="443" t="s">
        <v>0</v>
      </c>
      <c r="B4" s="444"/>
      <c r="C4" s="242" t="s">
        <v>159</v>
      </c>
      <c r="D4" s="242" t="s">
        <v>160</v>
      </c>
      <c r="E4" s="424" t="s">
        <v>33</v>
      </c>
      <c r="F4" s="425"/>
      <c r="G4" s="63"/>
    </row>
    <row r="5" spans="1:7" s="3" customFormat="1" ht="20.100000000000001" customHeight="1" x14ac:dyDescent="0.2">
      <c r="A5" s="445"/>
      <c r="B5" s="446"/>
      <c r="C5" s="259" t="s">
        <v>389</v>
      </c>
      <c r="D5" s="259" t="s">
        <v>390</v>
      </c>
      <c r="E5" s="428"/>
      <c r="F5" s="429"/>
      <c r="G5" s="63"/>
    </row>
    <row r="6" spans="1:7" ht="20.100000000000001" customHeight="1" x14ac:dyDescent="0.2">
      <c r="A6" s="260">
        <v>1</v>
      </c>
      <c r="B6" s="248" t="s">
        <v>114</v>
      </c>
      <c r="C6" s="249">
        <v>0.7334630350194552</v>
      </c>
      <c r="D6" s="249">
        <v>0.26653696498054474</v>
      </c>
      <c r="E6" s="154" t="s">
        <v>34</v>
      </c>
      <c r="F6" s="261">
        <v>1</v>
      </c>
      <c r="G6" s="16"/>
    </row>
    <row r="7" spans="1:7" ht="20.100000000000001" customHeight="1" x14ac:dyDescent="0.2">
      <c r="A7" s="262">
        <v>2</v>
      </c>
      <c r="B7" s="251" t="s">
        <v>7</v>
      </c>
      <c r="C7" s="252">
        <v>0.19</v>
      </c>
      <c r="D7" s="252">
        <v>0.81</v>
      </c>
      <c r="E7" s="156" t="s">
        <v>35</v>
      </c>
      <c r="F7" s="263">
        <v>2</v>
      </c>
      <c r="G7" s="16"/>
    </row>
    <row r="8" spans="1:7" ht="20.100000000000001" customHeight="1" x14ac:dyDescent="0.2">
      <c r="A8" s="260">
        <v>3</v>
      </c>
      <c r="B8" s="253" t="s">
        <v>115</v>
      </c>
      <c r="C8" s="249">
        <v>1</v>
      </c>
      <c r="D8" s="249">
        <v>0</v>
      </c>
      <c r="E8" s="154" t="s">
        <v>36</v>
      </c>
      <c r="F8" s="261">
        <v>3</v>
      </c>
      <c r="G8" s="16"/>
    </row>
    <row r="9" spans="1:7" ht="20.100000000000001" customHeight="1" x14ac:dyDescent="0.2">
      <c r="A9" s="262">
        <v>4</v>
      </c>
      <c r="B9" s="254" t="s">
        <v>116</v>
      </c>
      <c r="C9" s="252">
        <v>0.78947368421052633</v>
      </c>
      <c r="D9" s="252">
        <v>0.21052631578947367</v>
      </c>
      <c r="E9" s="156" t="s">
        <v>37</v>
      </c>
      <c r="F9" s="263">
        <v>4</v>
      </c>
      <c r="G9" s="16"/>
    </row>
    <row r="10" spans="1:7" ht="20.100000000000001" customHeight="1" x14ac:dyDescent="0.2">
      <c r="A10" s="260">
        <v>5</v>
      </c>
      <c r="B10" s="255" t="s">
        <v>117</v>
      </c>
      <c r="C10" s="249">
        <v>0.75</v>
      </c>
      <c r="D10" s="249">
        <v>0.25</v>
      </c>
      <c r="E10" s="154" t="s">
        <v>38</v>
      </c>
      <c r="F10" s="261">
        <v>5</v>
      </c>
      <c r="G10" s="16"/>
    </row>
    <row r="11" spans="1:7" ht="20.100000000000001" customHeight="1" x14ac:dyDescent="0.2">
      <c r="A11" s="262">
        <v>6</v>
      </c>
      <c r="B11" s="251" t="s">
        <v>118</v>
      </c>
      <c r="C11" s="252">
        <v>1</v>
      </c>
      <c r="D11" s="252">
        <v>0</v>
      </c>
      <c r="E11" s="156" t="s">
        <v>39</v>
      </c>
      <c r="F11" s="263">
        <v>6</v>
      </c>
      <c r="G11" s="16"/>
    </row>
    <row r="12" spans="1:7" ht="20.100000000000001" customHeight="1" x14ac:dyDescent="0.2">
      <c r="A12" s="260">
        <v>7</v>
      </c>
      <c r="B12" s="255" t="s">
        <v>202</v>
      </c>
      <c r="C12" s="249">
        <v>0.82558139534883723</v>
      </c>
      <c r="D12" s="249">
        <v>0.1744186046511628</v>
      </c>
      <c r="E12" s="154" t="s">
        <v>40</v>
      </c>
      <c r="F12" s="261">
        <v>7</v>
      </c>
      <c r="G12" s="16"/>
    </row>
    <row r="13" spans="1:7" ht="20.100000000000001" customHeight="1" x14ac:dyDescent="0.2">
      <c r="A13" s="262">
        <v>8</v>
      </c>
      <c r="B13" s="251" t="s">
        <v>148</v>
      </c>
      <c r="C13" s="252">
        <v>0.75850340136054417</v>
      </c>
      <c r="D13" s="252">
        <v>0.24149659863945577</v>
      </c>
      <c r="E13" s="156" t="s">
        <v>41</v>
      </c>
      <c r="F13" s="263">
        <v>8</v>
      </c>
      <c r="G13" s="16"/>
    </row>
    <row r="14" spans="1:7" ht="20.100000000000001" customHeight="1" x14ac:dyDescent="0.2">
      <c r="A14" s="260">
        <v>9</v>
      </c>
      <c r="B14" s="255" t="s">
        <v>12</v>
      </c>
      <c r="C14" s="249">
        <v>0.68</v>
      </c>
      <c r="D14" s="249">
        <v>0.32</v>
      </c>
      <c r="E14" s="154" t="s">
        <v>42</v>
      </c>
      <c r="F14" s="261">
        <v>9</v>
      </c>
      <c r="G14" s="16"/>
    </row>
    <row r="15" spans="1:7" ht="20.100000000000001" customHeight="1" x14ac:dyDescent="0.2">
      <c r="A15" s="262">
        <v>10</v>
      </c>
      <c r="B15" s="251" t="s">
        <v>13</v>
      </c>
      <c r="C15" s="252">
        <v>0.74725274725274726</v>
      </c>
      <c r="D15" s="252">
        <v>0.25274725274725274</v>
      </c>
      <c r="E15" s="156" t="s">
        <v>43</v>
      </c>
      <c r="F15" s="263">
        <v>10</v>
      </c>
      <c r="G15" s="16"/>
    </row>
    <row r="16" spans="1:7" ht="20.100000000000001" customHeight="1" x14ac:dyDescent="0.2">
      <c r="A16" s="260">
        <v>11</v>
      </c>
      <c r="B16" s="255" t="s">
        <v>218</v>
      </c>
      <c r="C16" s="249">
        <v>0.53846153846153844</v>
      </c>
      <c r="D16" s="249">
        <v>0.46153846153846156</v>
      </c>
      <c r="E16" s="154" t="s">
        <v>44</v>
      </c>
      <c r="F16" s="261">
        <v>11</v>
      </c>
      <c r="G16" s="16"/>
    </row>
    <row r="17" spans="1:7" s="221" customFormat="1" ht="20.100000000000001" customHeight="1" x14ac:dyDescent="0.35">
      <c r="A17" s="365" t="s">
        <v>345</v>
      </c>
      <c r="B17" s="367"/>
      <c r="C17" s="162"/>
      <c r="D17" s="162"/>
      <c r="E17" s="162"/>
      <c r="F17" s="162"/>
      <c r="G17" s="220"/>
    </row>
    <row r="18" spans="1:7" ht="20.100000000000001" customHeight="1" x14ac:dyDescent="0.2">
      <c r="A18" s="16"/>
      <c r="B18" s="63"/>
      <c r="C18" s="16"/>
      <c r="D18" s="16"/>
      <c r="E18" s="63"/>
      <c r="F18" s="16"/>
      <c r="G18" s="16"/>
    </row>
  </sheetData>
  <mergeCells count="7">
    <mergeCell ref="A17:B17"/>
    <mergeCell ref="A1:C1"/>
    <mergeCell ref="D1:F1"/>
    <mergeCell ref="A2:F2"/>
    <mergeCell ref="A3:F3"/>
    <mergeCell ref="A4:B5"/>
    <mergeCell ref="E4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9"/>
  <sheetViews>
    <sheetView rightToLeft="1" workbookViewId="0">
      <selection sqref="A1:I18"/>
    </sheetView>
  </sheetViews>
  <sheetFormatPr defaultRowHeight="14.25" x14ac:dyDescent="0.2"/>
  <cols>
    <col min="1" max="1" width="4.625" style="147" customWidth="1"/>
    <col min="2" max="2" width="26.5" bestFit="1" customWidth="1"/>
    <col min="3" max="7" width="18.125" customWidth="1"/>
    <col min="8" max="8" width="51.375" bestFit="1" customWidth="1"/>
    <col min="9" max="9" width="4.625" style="147" customWidth="1"/>
  </cols>
  <sheetData>
    <row r="1" spans="1:15" ht="20.100000000000001" customHeight="1" x14ac:dyDescent="0.2">
      <c r="A1" s="404" t="s">
        <v>17</v>
      </c>
      <c r="B1" s="404"/>
      <c r="C1" s="404"/>
      <c r="D1" s="404"/>
      <c r="E1" s="405" t="s">
        <v>288</v>
      </c>
      <c r="F1" s="405"/>
      <c r="G1" s="405"/>
      <c r="H1" s="405"/>
      <c r="I1" s="405"/>
      <c r="J1" s="16"/>
    </row>
    <row r="2" spans="1:15" ht="20.100000000000001" customHeight="1" x14ac:dyDescent="0.2">
      <c r="A2" s="586" t="s">
        <v>132</v>
      </c>
      <c r="B2" s="586"/>
      <c r="C2" s="586"/>
      <c r="D2" s="586"/>
      <c r="E2" s="586"/>
      <c r="F2" s="586"/>
      <c r="G2" s="586"/>
      <c r="H2" s="586"/>
      <c r="I2" s="586"/>
      <c r="J2" s="143"/>
    </row>
    <row r="3" spans="1:15" ht="20.100000000000001" customHeight="1" x14ac:dyDescent="0.25">
      <c r="A3" s="611" t="s">
        <v>289</v>
      </c>
      <c r="B3" s="611"/>
      <c r="C3" s="611"/>
      <c r="D3" s="611"/>
      <c r="E3" s="611"/>
      <c r="F3" s="611"/>
      <c r="G3" s="611"/>
      <c r="H3" s="611"/>
      <c r="I3" s="611"/>
      <c r="J3" s="16"/>
    </row>
    <row r="4" spans="1:15" ht="20.100000000000001" customHeight="1" x14ac:dyDescent="0.2">
      <c r="A4" s="376" t="s">
        <v>0</v>
      </c>
      <c r="B4" s="376"/>
      <c r="C4" s="140" t="s">
        <v>1</v>
      </c>
      <c r="D4" s="140" t="s">
        <v>2</v>
      </c>
      <c r="E4" s="140" t="s">
        <v>3</v>
      </c>
      <c r="F4" s="140" t="s">
        <v>4</v>
      </c>
      <c r="G4" s="140" t="s">
        <v>5</v>
      </c>
      <c r="H4" s="368" t="s">
        <v>33</v>
      </c>
      <c r="I4" s="368"/>
      <c r="J4" s="16"/>
    </row>
    <row r="5" spans="1:15" ht="20.100000000000001" customHeight="1" x14ac:dyDescent="0.2">
      <c r="A5" s="376"/>
      <c r="B5" s="376"/>
      <c r="C5" s="140" t="s">
        <v>283</v>
      </c>
      <c r="D5" s="140" t="s">
        <v>284</v>
      </c>
      <c r="E5" s="140" t="s">
        <v>285</v>
      </c>
      <c r="F5" s="140" t="s">
        <v>286</v>
      </c>
      <c r="G5" s="140" t="s">
        <v>45</v>
      </c>
      <c r="H5" s="368"/>
      <c r="I5" s="368"/>
      <c r="J5" s="16"/>
    </row>
    <row r="6" spans="1:15" ht="20.100000000000001" customHeight="1" x14ac:dyDescent="0.2">
      <c r="A6" s="134">
        <v>1</v>
      </c>
      <c r="B6" s="125" t="s">
        <v>144</v>
      </c>
      <c r="C6" s="126">
        <v>8711</v>
      </c>
      <c r="D6" s="126">
        <v>7701</v>
      </c>
      <c r="E6" s="126">
        <v>9092</v>
      </c>
      <c r="F6" s="126">
        <v>3852</v>
      </c>
      <c r="G6" s="126">
        <f t="shared" ref="G6:G17" si="0">SUM(C6:F6)</f>
        <v>29356</v>
      </c>
      <c r="H6" s="127" t="s">
        <v>34</v>
      </c>
      <c r="I6" s="136">
        <v>1</v>
      </c>
      <c r="J6" s="16"/>
    </row>
    <row r="7" spans="1:15" ht="20.100000000000001" customHeight="1" x14ac:dyDescent="0.2">
      <c r="A7" s="135">
        <v>2</v>
      </c>
      <c r="B7" s="129" t="s">
        <v>7</v>
      </c>
      <c r="C7" s="130">
        <v>10620</v>
      </c>
      <c r="D7" s="130">
        <v>20632</v>
      </c>
      <c r="E7" s="130">
        <v>2404</v>
      </c>
      <c r="F7" s="130">
        <v>2886</v>
      </c>
      <c r="G7" s="130">
        <f t="shared" si="0"/>
        <v>36542</v>
      </c>
      <c r="H7" s="131" t="s">
        <v>35</v>
      </c>
      <c r="I7" s="137">
        <v>2</v>
      </c>
      <c r="J7" s="16"/>
    </row>
    <row r="8" spans="1:15" ht="20.100000000000001" customHeight="1" x14ac:dyDescent="0.2">
      <c r="A8" s="134">
        <v>3</v>
      </c>
      <c r="B8" s="125" t="s">
        <v>8</v>
      </c>
      <c r="C8" s="126">
        <v>0</v>
      </c>
      <c r="D8" s="126">
        <v>0</v>
      </c>
      <c r="E8" s="126">
        <v>0</v>
      </c>
      <c r="F8" s="126">
        <v>1282</v>
      </c>
      <c r="G8" s="126">
        <f t="shared" si="0"/>
        <v>1282</v>
      </c>
      <c r="H8" s="127" t="s">
        <v>36</v>
      </c>
      <c r="I8" s="136">
        <v>3</v>
      </c>
      <c r="J8" s="16"/>
    </row>
    <row r="9" spans="1:15" ht="20.100000000000001" customHeight="1" x14ac:dyDescent="0.2">
      <c r="A9" s="135">
        <v>4</v>
      </c>
      <c r="B9" s="129" t="s">
        <v>9</v>
      </c>
      <c r="C9" s="130">
        <v>3610</v>
      </c>
      <c r="D9" s="130">
        <v>3876</v>
      </c>
      <c r="E9" s="130">
        <v>3734</v>
      </c>
      <c r="F9" s="130">
        <v>1808</v>
      </c>
      <c r="G9" s="130">
        <f t="shared" si="0"/>
        <v>13028</v>
      </c>
      <c r="H9" s="131" t="s">
        <v>37</v>
      </c>
      <c r="I9" s="137">
        <v>4</v>
      </c>
      <c r="J9" s="16"/>
    </row>
    <row r="10" spans="1:15" ht="20.100000000000001" customHeight="1" x14ac:dyDescent="0.2">
      <c r="A10" s="134">
        <v>5</v>
      </c>
      <c r="B10" s="125" t="s">
        <v>10</v>
      </c>
      <c r="C10" s="126">
        <v>24</v>
      </c>
      <c r="D10" s="126">
        <v>27</v>
      </c>
      <c r="E10" s="126">
        <v>0</v>
      </c>
      <c r="F10" s="126">
        <v>0</v>
      </c>
      <c r="G10" s="126">
        <f t="shared" si="0"/>
        <v>51</v>
      </c>
      <c r="H10" s="127" t="s">
        <v>38</v>
      </c>
      <c r="I10" s="136">
        <v>5</v>
      </c>
      <c r="J10" s="16"/>
    </row>
    <row r="11" spans="1:15" ht="20.100000000000001" customHeight="1" x14ac:dyDescent="0.2">
      <c r="A11" s="135">
        <v>6</v>
      </c>
      <c r="B11" s="129" t="s">
        <v>11</v>
      </c>
      <c r="C11" s="130">
        <v>0</v>
      </c>
      <c r="D11" s="130">
        <v>0</v>
      </c>
      <c r="E11" s="130">
        <v>0</v>
      </c>
      <c r="F11" s="130">
        <v>15974</v>
      </c>
      <c r="G11" s="130">
        <f t="shared" si="0"/>
        <v>15974</v>
      </c>
      <c r="H11" s="131" t="s">
        <v>39</v>
      </c>
      <c r="I11" s="137">
        <v>6</v>
      </c>
      <c r="J11" s="16"/>
    </row>
    <row r="12" spans="1:15" ht="20.100000000000001" customHeight="1" x14ac:dyDescent="0.2">
      <c r="A12" s="134">
        <v>7</v>
      </c>
      <c r="B12" s="125" t="s">
        <v>192</v>
      </c>
      <c r="C12" s="126">
        <v>2904</v>
      </c>
      <c r="D12" s="126">
        <v>1905</v>
      </c>
      <c r="E12" s="126">
        <v>1038</v>
      </c>
      <c r="F12" s="126">
        <v>179</v>
      </c>
      <c r="G12" s="126">
        <f t="shared" si="0"/>
        <v>6026</v>
      </c>
      <c r="H12" s="127" t="s">
        <v>40</v>
      </c>
      <c r="I12" s="136">
        <v>7</v>
      </c>
      <c r="J12" s="16"/>
      <c r="O12" s="9"/>
    </row>
    <row r="13" spans="1:15" ht="20.100000000000001" customHeight="1" x14ac:dyDescent="0.2">
      <c r="A13" s="135">
        <v>8</v>
      </c>
      <c r="B13" s="129" t="s">
        <v>32</v>
      </c>
      <c r="C13" s="130">
        <v>2484</v>
      </c>
      <c r="D13" s="130">
        <v>4410</v>
      </c>
      <c r="E13" s="130">
        <v>1742</v>
      </c>
      <c r="F13" s="130">
        <v>1074</v>
      </c>
      <c r="G13" s="130">
        <f t="shared" si="0"/>
        <v>9710</v>
      </c>
      <c r="H13" s="131" t="s">
        <v>41</v>
      </c>
      <c r="I13" s="137">
        <v>8</v>
      </c>
      <c r="J13" s="16"/>
    </row>
    <row r="14" spans="1:15" ht="20.100000000000001" customHeight="1" x14ac:dyDescent="0.2">
      <c r="A14" s="134">
        <v>9</v>
      </c>
      <c r="B14" s="125" t="s">
        <v>12</v>
      </c>
      <c r="C14" s="126">
        <v>140</v>
      </c>
      <c r="D14" s="126">
        <v>540</v>
      </c>
      <c r="E14" s="126">
        <v>0</v>
      </c>
      <c r="F14" s="126">
        <v>0</v>
      </c>
      <c r="G14" s="126">
        <f t="shared" si="0"/>
        <v>680</v>
      </c>
      <c r="H14" s="127" t="s">
        <v>42</v>
      </c>
      <c r="I14" s="136">
        <v>9</v>
      </c>
      <c r="J14" s="16"/>
    </row>
    <row r="15" spans="1:15" ht="20.100000000000001" customHeight="1" x14ac:dyDescent="0.2">
      <c r="A15" s="135">
        <v>10</v>
      </c>
      <c r="B15" s="129" t="s">
        <v>13</v>
      </c>
      <c r="C15" s="130">
        <v>750</v>
      </c>
      <c r="D15" s="130">
        <v>3843</v>
      </c>
      <c r="E15" s="130">
        <v>835</v>
      </c>
      <c r="F15" s="130">
        <v>0</v>
      </c>
      <c r="G15" s="130">
        <f t="shared" si="0"/>
        <v>5428</v>
      </c>
      <c r="H15" s="131" t="s">
        <v>43</v>
      </c>
      <c r="I15" s="137">
        <v>10</v>
      </c>
      <c r="J15" s="16"/>
    </row>
    <row r="16" spans="1:15" ht="20.100000000000001" customHeight="1" x14ac:dyDescent="0.2">
      <c r="A16" s="134">
        <v>11</v>
      </c>
      <c r="B16" s="125" t="s">
        <v>14</v>
      </c>
      <c r="C16" s="126">
        <v>436.1</v>
      </c>
      <c r="D16" s="126">
        <v>350</v>
      </c>
      <c r="E16" s="126">
        <v>532</v>
      </c>
      <c r="F16" s="126">
        <v>0</v>
      </c>
      <c r="G16" s="126">
        <f t="shared" si="0"/>
        <v>1318.1</v>
      </c>
      <c r="H16" s="127" t="s">
        <v>44</v>
      </c>
      <c r="I16" s="136">
        <v>11</v>
      </c>
      <c r="J16" s="16"/>
    </row>
    <row r="17" spans="1:10" ht="20.100000000000001" customHeight="1" x14ac:dyDescent="0.2">
      <c r="A17" s="369" t="s">
        <v>15</v>
      </c>
      <c r="B17" s="369"/>
      <c r="C17" s="139">
        <f>SUM(C6:C16)</f>
        <v>29679.1</v>
      </c>
      <c r="D17" s="139">
        <f>SUM(D6:D16)</f>
        <v>43284</v>
      </c>
      <c r="E17" s="139">
        <f>SUM(E6:E16)</f>
        <v>19377</v>
      </c>
      <c r="F17" s="139">
        <f>SUM(F6:F16)</f>
        <v>27055</v>
      </c>
      <c r="G17" s="139">
        <f t="shared" si="0"/>
        <v>119395.1</v>
      </c>
      <c r="H17" s="368" t="s">
        <v>45</v>
      </c>
      <c r="I17" s="368"/>
      <c r="J17" s="16"/>
    </row>
    <row r="18" spans="1:10" ht="20.100000000000001" customHeight="1" x14ac:dyDescent="0.35">
      <c r="A18" s="377" t="s">
        <v>287</v>
      </c>
      <c r="B18" s="377"/>
      <c r="C18" s="377"/>
      <c r="D18" s="377"/>
      <c r="E18" s="377"/>
      <c r="F18" s="377"/>
      <c r="G18" s="377"/>
      <c r="H18" s="377"/>
      <c r="I18" s="377"/>
      <c r="J18" s="16"/>
    </row>
    <row r="19" spans="1:10" x14ac:dyDescent="0.2">
      <c r="A19" s="146"/>
      <c r="B19" s="16"/>
      <c r="C19" s="16"/>
      <c r="D19" s="16"/>
      <c r="E19" s="16"/>
      <c r="F19" s="16"/>
      <c r="G19" s="16"/>
      <c r="H19" s="16"/>
      <c r="I19" s="146"/>
      <c r="J19" s="16"/>
    </row>
  </sheetData>
  <mergeCells count="9">
    <mergeCell ref="A18:I18"/>
    <mergeCell ref="A2:I2"/>
    <mergeCell ref="E1:I1"/>
    <mergeCell ref="A1:D1"/>
    <mergeCell ref="A3:I3"/>
    <mergeCell ref="A17:B17"/>
    <mergeCell ref="H17:I17"/>
    <mergeCell ref="A4:B5"/>
    <mergeCell ref="H4:I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Q24"/>
  <sheetViews>
    <sheetView rightToLeft="1" workbookViewId="0">
      <selection sqref="A1:F21"/>
    </sheetView>
  </sheetViews>
  <sheetFormatPr defaultRowHeight="14.25" x14ac:dyDescent="0.2"/>
  <cols>
    <col min="1" max="1" width="2.875" style="147" customWidth="1"/>
    <col min="2" max="2" width="40.625" customWidth="1"/>
    <col min="3" max="4" width="12.625" customWidth="1"/>
    <col min="5" max="5" width="43.5" bestFit="1" customWidth="1"/>
    <col min="6" max="6" width="3.375" style="147" bestFit="1" customWidth="1"/>
  </cols>
  <sheetData>
    <row r="1" spans="1:17" ht="20.100000000000001" customHeight="1" x14ac:dyDescent="0.2">
      <c r="A1" s="451" t="s">
        <v>363</v>
      </c>
      <c r="B1" s="451"/>
      <c r="C1" s="451"/>
      <c r="D1" s="452" t="s">
        <v>364</v>
      </c>
      <c r="E1" s="452"/>
      <c r="F1" s="452"/>
      <c r="G1" s="41"/>
      <c r="H1" s="41"/>
      <c r="I1" s="1"/>
      <c r="J1" s="1"/>
      <c r="K1" s="1"/>
      <c r="L1" s="1"/>
      <c r="M1" s="1"/>
      <c r="N1" s="1"/>
      <c r="O1" s="1"/>
      <c r="P1" s="1"/>
      <c r="Q1" s="1"/>
    </row>
    <row r="2" spans="1:17" ht="20.100000000000001" customHeight="1" x14ac:dyDescent="0.2">
      <c r="A2" s="621" t="s">
        <v>133</v>
      </c>
      <c r="B2" s="621"/>
      <c r="C2" s="621"/>
      <c r="D2" s="621"/>
      <c r="E2" s="621"/>
      <c r="F2" s="621"/>
      <c r="G2" s="16"/>
      <c r="H2" s="16"/>
    </row>
    <row r="3" spans="1:17" ht="20.100000000000001" customHeight="1" x14ac:dyDescent="0.2">
      <c r="A3" s="634" t="s">
        <v>391</v>
      </c>
      <c r="B3" s="635"/>
      <c r="C3" s="635"/>
      <c r="D3" s="635"/>
      <c r="E3" s="635"/>
      <c r="F3" s="636"/>
      <c r="G3" s="16"/>
      <c r="H3" s="16"/>
    </row>
    <row r="4" spans="1:17" ht="20.100000000000001" customHeight="1" x14ac:dyDescent="0.2">
      <c r="A4" s="443" t="s">
        <v>98</v>
      </c>
      <c r="B4" s="444"/>
      <c r="C4" s="242" t="s">
        <v>177</v>
      </c>
      <c r="D4" s="242" t="s">
        <v>178</v>
      </c>
      <c r="E4" s="453" t="s">
        <v>392</v>
      </c>
      <c r="F4" s="454"/>
      <c r="G4" s="16"/>
      <c r="H4" s="16"/>
    </row>
    <row r="5" spans="1:17" ht="20.100000000000001" customHeight="1" x14ac:dyDescent="0.2">
      <c r="A5" s="445"/>
      <c r="B5" s="446"/>
      <c r="C5" s="274" t="s">
        <v>408</v>
      </c>
      <c r="D5" s="274" t="s">
        <v>409</v>
      </c>
      <c r="E5" s="455"/>
      <c r="F5" s="456"/>
      <c r="G5" s="16"/>
      <c r="H5" s="16"/>
    </row>
    <row r="6" spans="1:17" ht="20.100000000000001" customHeight="1" x14ac:dyDescent="0.2">
      <c r="A6" s="264">
        <v>1</v>
      </c>
      <c r="B6" s="265" t="s">
        <v>99</v>
      </c>
      <c r="C6" s="252">
        <v>0.49</v>
      </c>
      <c r="D6" s="252">
        <v>0.51</v>
      </c>
      <c r="E6" s="271" t="s">
        <v>393</v>
      </c>
      <c r="F6" s="157">
        <v>1</v>
      </c>
      <c r="G6" s="16"/>
      <c r="H6" s="16"/>
    </row>
    <row r="7" spans="1:17" ht="20.100000000000001" customHeight="1" x14ac:dyDescent="0.2">
      <c r="A7" s="266">
        <v>2</v>
      </c>
      <c r="B7" s="267" t="s">
        <v>100</v>
      </c>
      <c r="C7" s="249">
        <v>0.55000000000000004</v>
      </c>
      <c r="D7" s="249">
        <v>0.45</v>
      </c>
      <c r="E7" s="272" t="s">
        <v>394</v>
      </c>
      <c r="F7" s="155">
        <v>2</v>
      </c>
      <c r="G7" s="16"/>
      <c r="H7" s="16"/>
    </row>
    <row r="8" spans="1:17" ht="20.100000000000001" customHeight="1" x14ac:dyDescent="0.2">
      <c r="A8" s="264">
        <v>3</v>
      </c>
      <c r="B8" s="265" t="s">
        <v>101</v>
      </c>
      <c r="C8" s="252">
        <v>0.39</v>
      </c>
      <c r="D8" s="252">
        <v>0.61</v>
      </c>
      <c r="E8" s="271" t="s">
        <v>395</v>
      </c>
      <c r="F8" s="157">
        <v>3</v>
      </c>
      <c r="G8" s="16"/>
      <c r="H8" s="16"/>
    </row>
    <row r="9" spans="1:17" ht="20.100000000000001" customHeight="1" x14ac:dyDescent="0.2">
      <c r="A9" s="266">
        <v>4</v>
      </c>
      <c r="B9" s="267" t="s">
        <v>102</v>
      </c>
      <c r="C9" s="249">
        <v>0.31</v>
      </c>
      <c r="D9" s="249">
        <v>0.69</v>
      </c>
      <c r="E9" s="272" t="s">
        <v>396</v>
      </c>
      <c r="F9" s="155">
        <v>4</v>
      </c>
      <c r="G9" s="16"/>
      <c r="H9" s="16"/>
    </row>
    <row r="10" spans="1:17" ht="20.100000000000001" customHeight="1" x14ac:dyDescent="0.2">
      <c r="A10" s="264">
        <v>5</v>
      </c>
      <c r="B10" s="265" t="s">
        <v>103</v>
      </c>
      <c r="C10" s="252">
        <v>0.45</v>
      </c>
      <c r="D10" s="252">
        <v>0.55000000000000004</v>
      </c>
      <c r="E10" s="271" t="s">
        <v>397</v>
      </c>
      <c r="F10" s="157">
        <v>5</v>
      </c>
      <c r="G10" s="16"/>
      <c r="H10" s="16"/>
    </row>
    <row r="11" spans="1:17" ht="20.100000000000001" customHeight="1" x14ac:dyDescent="0.2">
      <c r="A11" s="266">
        <v>6</v>
      </c>
      <c r="B11" s="267" t="s">
        <v>104</v>
      </c>
      <c r="C11" s="249">
        <v>0.3</v>
      </c>
      <c r="D11" s="249">
        <v>0.7</v>
      </c>
      <c r="E11" s="272" t="s">
        <v>398</v>
      </c>
      <c r="F11" s="155">
        <v>6</v>
      </c>
      <c r="G11" s="16"/>
      <c r="H11" s="16"/>
    </row>
    <row r="12" spans="1:17" ht="20.100000000000001" customHeight="1" x14ac:dyDescent="0.2">
      <c r="A12" s="264">
        <v>7</v>
      </c>
      <c r="B12" s="265" t="s">
        <v>105</v>
      </c>
      <c r="C12" s="252">
        <v>0.28999999999999998</v>
      </c>
      <c r="D12" s="252">
        <v>0.71</v>
      </c>
      <c r="E12" s="271" t="s">
        <v>399</v>
      </c>
      <c r="F12" s="157">
        <v>7</v>
      </c>
      <c r="G12" s="16"/>
      <c r="H12" s="16"/>
    </row>
    <row r="13" spans="1:17" ht="20.100000000000001" customHeight="1" x14ac:dyDescent="0.2">
      <c r="A13" s="266">
        <v>8</v>
      </c>
      <c r="B13" s="267" t="s">
        <v>106</v>
      </c>
      <c r="C13" s="249">
        <v>0.26</v>
      </c>
      <c r="D13" s="249">
        <v>0.74</v>
      </c>
      <c r="E13" s="272" t="s">
        <v>400</v>
      </c>
      <c r="F13" s="155">
        <v>8</v>
      </c>
      <c r="G13" s="16"/>
      <c r="H13" s="16"/>
    </row>
    <row r="14" spans="1:17" ht="20.100000000000001" customHeight="1" x14ac:dyDescent="0.2">
      <c r="A14" s="264">
        <v>9</v>
      </c>
      <c r="B14" s="265" t="s">
        <v>107</v>
      </c>
      <c r="C14" s="252">
        <v>0.53</v>
      </c>
      <c r="D14" s="252">
        <v>0.47</v>
      </c>
      <c r="E14" s="271" t="s">
        <v>401</v>
      </c>
      <c r="F14" s="157">
        <v>9</v>
      </c>
      <c r="G14" s="16"/>
      <c r="H14" s="16"/>
    </row>
    <row r="15" spans="1:17" ht="20.100000000000001" customHeight="1" x14ac:dyDescent="0.2">
      <c r="A15" s="266">
        <v>10</v>
      </c>
      <c r="B15" s="267" t="s">
        <v>108</v>
      </c>
      <c r="C15" s="249">
        <v>0.22</v>
      </c>
      <c r="D15" s="249">
        <v>0.78</v>
      </c>
      <c r="E15" s="272" t="s">
        <v>402</v>
      </c>
      <c r="F15" s="155">
        <v>10</v>
      </c>
      <c r="G15" s="16"/>
      <c r="H15" s="16"/>
    </row>
    <row r="16" spans="1:17" ht="20.100000000000001" customHeight="1" x14ac:dyDescent="0.2">
      <c r="A16" s="264">
        <v>11</v>
      </c>
      <c r="B16" s="265" t="s">
        <v>109</v>
      </c>
      <c r="C16" s="252">
        <v>0.21</v>
      </c>
      <c r="D16" s="252">
        <v>0.79</v>
      </c>
      <c r="E16" s="271" t="s">
        <v>403</v>
      </c>
      <c r="F16" s="157">
        <v>11</v>
      </c>
      <c r="G16" s="16"/>
      <c r="H16" s="16"/>
    </row>
    <row r="17" spans="1:8" ht="20.100000000000001" customHeight="1" x14ac:dyDescent="0.2">
      <c r="A17" s="266">
        <v>12</v>
      </c>
      <c r="B17" s="267" t="s">
        <v>110</v>
      </c>
      <c r="C17" s="249">
        <v>0.2</v>
      </c>
      <c r="D17" s="249">
        <v>0.8</v>
      </c>
      <c r="E17" s="272" t="s">
        <v>404</v>
      </c>
      <c r="F17" s="155">
        <v>12</v>
      </c>
      <c r="G17" s="16"/>
      <c r="H17" s="16"/>
    </row>
    <row r="18" spans="1:8" ht="20.100000000000001" customHeight="1" x14ac:dyDescent="0.2">
      <c r="A18" s="264">
        <v>13</v>
      </c>
      <c r="B18" s="265" t="s">
        <v>111</v>
      </c>
      <c r="C18" s="252">
        <v>0.15</v>
      </c>
      <c r="D18" s="252">
        <v>0.85</v>
      </c>
      <c r="E18" s="271" t="s">
        <v>405</v>
      </c>
      <c r="F18" s="157">
        <v>13</v>
      </c>
      <c r="G18" s="16"/>
      <c r="H18" s="16"/>
    </row>
    <row r="19" spans="1:8" ht="20.100000000000001" customHeight="1" x14ac:dyDescent="0.2">
      <c r="A19" s="266">
        <v>14</v>
      </c>
      <c r="B19" s="267" t="s">
        <v>112</v>
      </c>
      <c r="C19" s="249">
        <v>0.17</v>
      </c>
      <c r="D19" s="249">
        <v>0.83</v>
      </c>
      <c r="E19" s="272" t="s">
        <v>406</v>
      </c>
      <c r="F19" s="155">
        <v>14</v>
      </c>
      <c r="G19" s="16"/>
      <c r="H19" s="16"/>
    </row>
    <row r="20" spans="1:8" ht="20.100000000000001" customHeight="1" x14ac:dyDescent="0.2">
      <c r="A20" s="264">
        <v>15</v>
      </c>
      <c r="B20" s="265" t="s">
        <v>113</v>
      </c>
      <c r="C20" s="252">
        <v>0.17</v>
      </c>
      <c r="D20" s="252">
        <v>0.83</v>
      </c>
      <c r="E20" s="271" t="s">
        <v>407</v>
      </c>
      <c r="F20" s="157">
        <v>15</v>
      </c>
      <c r="G20" s="16"/>
      <c r="H20" s="16"/>
    </row>
    <row r="21" spans="1:8" s="164" customFormat="1" ht="20.100000000000001" customHeight="1" x14ac:dyDescent="0.35">
      <c r="A21" s="162"/>
      <c r="B21" s="123" t="s">
        <v>345</v>
      </c>
      <c r="C21" s="162"/>
      <c r="D21" s="162"/>
      <c r="E21" s="268"/>
      <c r="F21" s="269"/>
      <c r="G21" s="226"/>
      <c r="H21" s="163"/>
    </row>
    <row r="22" spans="1:8" ht="18.75" x14ac:dyDescent="0.2">
      <c r="A22" s="146"/>
      <c r="B22" s="16"/>
      <c r="C22" s="16"/>
      <c r="D22" s="16"/>
      <c r="E22" s="222"/>
      <c r="F22" s="224"/>
      <c r="G22" s="223"/>
      <c r="H22" s="16"/>
    </row>
    <row r="23" spans="1:8" ht="18.75" x14ac:dyDescent="0.2">
      <c r="A23" s="146"/>
      <c r="B23" s="16"/>
      <c r="C23" s="16"/>
      <c r="D23" s="16"/>
      <c r="E23" s="222"/>
      <c r="F23" s="224"/>
      <c r="G23" s="223"/>
      <c r="H23" s="16"/>
    </row>
    <row r="24" spans="1:8" x14ac:dyDescent="0.2">
      <c r="A24" s="146"/>
      <c r="B24" s="16"/>
      <c r="C24" s="16"/>
      <c r="D24" s="16"/>
      <c r="E24" s="223"/>
      <c r="F24" s="225"/>
      <c r="G24" s="223"/>
      <c r="H24" s="16"/>
    </row>
  </sheetData>
  <mergeCells count="6">
    <mergeCell ref="A1:C1"/>
    <mergeCell ref="D1:F1"/>
    <mergeCell ref="A2:F2"/>
    <mergeCell ref="A4:B5"/>
    <mergeCell ref="A3:F3"/>
    <mergeCell ref="E4:F5"/>
  </mergeCells>
  <pageMargins left="0.7" right="0.7" top="0.75" bottom="0.75" header="0.3" footer="0.3"/>
  <pageSetup paperSize="9" fitToHeight="0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F13"/>
  <sheetViews>
    <sheetView rightToLeft="1" tabSelected="1" workbookViewId="0">
      <selection sqref="A1:E9"/>
    </sheetView>
  </sheetViews>
  <sheetFormatPr defaultRowHeight="14.25" x14ac:dyDescent="0.2"/>
  <cols>
    <col min="1" max="1" width="2.875" customWidth="1"/>
    <col min="2" max="2" width="25.625" customWidth="1"/>
    <col min="3" max="3" width="20.625" customWidth="1"/>
    <col min="4" max="4" width="25.625" customWidth="1"/>
    <col min="5" max="5" width="2.875" customWidth="1"/>
  </cols>
  <sheetData>
    <row r="1" spans="1:6" ht="24.95" customHeight="1" x14ac:dyDescent="0.2">
      <c r="A1" s="404" t="s">
        <v>420</v>
      </c>
      <c r="B1" s="404"/>
      <c r="C1" s="404"/>
      <c r="D1" s="405" t="s">
        <v>421</v>
      </c>
      <c r="E1" s="405"/>
      <c r="F1" s="217"/>
    </row>
    <row r="2" spans="1:6" ht="24.95" customHeight="1" x14ac:dyDescent="0.2">
      <c r="A2" s="586" t="s">
        <v>180</v>
      </c>
      <c r="B2" s="586"/>
      <c r="C2" s="586"/>
      <c r="D2" s="586"/>
      <c r="E2" s="586"/>
      <c r="F2" s="16"/>
    </row>
    <row r="3" spans="1:6" ht="24.95" customHeight="1" x14ac:dyDescent="0.2">
      <c r="A3" s="382" t="s">
        <v>410</v>
      </c>
      <c r="B3" s="383"/>
      <c r="C3" s="383"/>
      <c r="D3" s="383"/>
      <c r="E3" s="384"/>
      <c r="F3" s="16"/>
    </row>
    <row r="4" spans="1:6" ht="24.95" customHeight="1" x14ac:dyDescent="0.2">
      <c r="A4" s="412" t="s">
        <v>181</v>
      </c>
      <c r="B4" s="413"/>
      <c r="C4" s="275" t="s">
        <v>182</v>
      </c>
      <c r="D4" s="457" t="s">
        <v>411</v>
      </c>
      <c r="E4" s="458"/>
      <c r="F4" s="16"/>
    </row>
    <row r="5" spans="1:6" ht="24.95" customHeight="1" x14ac:dyDescent="0.2">
      <c r="A5" s="414"/>
      <c r="B5" s="415"/>
      <c r="C5" s="276" t="s">
        <v>412</v>
      </c>
      <c r="D5" s="459"/>
      <c r="E5" s="460"/>
      <c r="F5" s="16"/>
    </row>
    <row r="6" spans="1:6" ht="24.95" customHeight="1" x14ac:dyDescent="0.2">
      <c r="A6" s="277">
        <v>1</v>
      </c>
      <c r="B6" s="286" t="s">
        <v>183</v>
      </c>
      <c r="C6" s="243">
        <v>0.52</v>
      </c>
      <c r="D6" s="287" t="s">
        <v>413</v>
      </c>
      <c r="E6" s="280">
        <v>1</v>
      </c>
      <c r="F6" s="16"/>
    </row>
    <row r="7" spans="1:6" ht="24.95" customHeight="1" x14ac:dyDescent="0.2">
      <c r="A7" s="278">
        <v>2</v>
      </c>
      <c r="B7" s="265" t="s">
        <v>184</v>
      </c>
      <c r="C7" s="279">
        <v>0.3</v>
      </c>
      <c r="D7" s="270" t="s">
        <v>414</v>
      </c>
      <c r="E7" s="157">
        <v>2</v>
      </c>
      <c r="F7" s="16"/>
    </row>
    <row r="8" spans="1:6" ht="24.95" customHeight="1" x14ac:dyDescent="0.2">
      <c r="A8" s="277">
        <v>3</v>
      </c>
      <c r="B8" s="286" t="s">
        <v>456</v>
      </c>
      <c r="C8" s="243">
        <v>0.18</v>
      </c>
      <c r="D8" s="287" t="s">
        <v>457</v>
      </c>
      <c r="E8" s="280">
        <v>3</v>
      </c>
      <c r="F8" s="16"/>
    </row>
    <row r="9" spans="1:6" ht="24.95" customHeight="1" x14ac:dyDescent="0.45">
      <c r="A9" s="281" t="s">
        <v>345</v>
      </c>
      <c r="B9" s="282"/>
      <c r="C9" s="273"/>
      <c r="D9" s="108"/>
      <c r="E9" s="108"/>
      <c r="F9" s="16"/>
    </row>
    <row r="10" spans="1:6" ht="24.95" customHeight="1" x14ac:dyDescent="0.2">
      <c r="A10" s="24"/>
      <c r="B10" s="24"/>
      <c r="C10" s="16"/>
      <c r="D10" s="16"/>
      <c r="E10" s="16"/>
      <c r="F10" s="16"/>
    </row>
    <row r="11" spans="1:6" x14ac:dyDescent="0.2">
      <c r="A11" s="16"/>
      <c r="B11" s="16"/>
      <c r="C11" s="16"/>
      <c r="D11" s="16"/>
      <c r="E11" s="16"/>
      <c r="F11" s="16"/>
    </row>
    <row r="12" spans="1:6" x14ac:dyDescent="0.2">
      <c r="A12" s="16"/>
      <c r="B12" s="16"/>
      <c r="C12" s="16"/>
      <c r="D12" s="16"/>
      <c r="E12" s="16"/>
      <c r="F12" s="16"/>
    </row>
    <row r="13" spans="1:6" x14ac:dyDescent="0.2">
      <c r="A13" s="16"/>
      <c r="B13" s="16"/>
      <c r="C13" s="16"/>
      <c r="D13" s="16"/>
      <c r="E13" s="16"/>
      <c r="F13" s="16"/>
    </row>
  </sheetData>
  <mergeCells count="6">
    <mergeCell ref="A2:E2"/>
    <mergeCell ref="A1:C1"/>
    <mergeCell ref="D1:E1"/>
    <mergeCell ref="A3:E3"/>
    <mergeCell ref="A4:B5"/>
    <mergeCell ref="D4:E5"/>
  </mergeCell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P27"/>
  <sheetViews>
    <sheetView rightToLeft="1" zoomScale="91" zoomScaleNormal="91" workbookViewId="0">
      <selection activeCell="C5" sqref="A5:C15"/>
    </sheetView>
  </sheetViews>
  <sheetFormatPr defaultRowHeight="14.25" x14ac:dyDescent="0.2"/>
  <cols>
    <col min="1" max="1" width="4.625" customWidth="1"/>
    <col min="2" max="2" width="25.625" customWidth="1"/>
    <col min="3" max="3" width="9.625" customWidth="1"/>
  </cols>
  <sheetData>
    <row r="1" spans="1:16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3.25" x14ac:dyDescent="0.2">
      <c r="A3" s="461"/>
      <c r="B3" s="461"/>
      <c r="C3" s="46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ht="21.75" x14ac:dyDescent="0.2">
      <c r="A4" s="462" t="s">
        <v>0</v>
      </c>
      <c r="B4" s="462"/>
      <c r="C4" s="45" t="s">
        <v>5</v>
      </c>
      <c r="D4" s="16"/>
      <c r="E4" s="16"/>
      <c r="F4" s="464" t="s">
        <v>189</v>
      </c>
      <c r="G4" s="465"/>
      <c r="H4" s="465"/>
      <c r="I4" s="465"/>
      <c r="J4" s="465"/>
      <c r="K4" s="465"/>
      <c r="L4" s="465"/>
      <c r="M4" s="465"/>
      <c r="N4" s="465"/>
      <c r="O4" s="466"/>
      <c r="P4" s="16"/>
    </row>
    <row r="5" spans="1:16" ht="21.75" x14ac:dyDescent="0.2">
      <c r="A5" s="71">
        <v>1</v>
      </c>
      <c r="B5" s="70" t="s">
        <v>6</v>
      </c>
      <c r="C5" s="314">
        <f>'جدول رقم 1'!G6</f>
        <v>8989</v>
      </c>
      <c r="D5" s="16"/>
      <c r="E5" s="16"/>
      <c r="F5" s="467"/>
      <c r="G5" s="468"/>
      <c r="H5" s="468"/>
      <c r="I5" s="468"/>
      <c r="J5" s="468"/>
      <c r="K5" s="468"/>
      <c r="L5" s="468"/>
      <c r="M5" s="468"/>
      <c r="N5" s="468"/>
      <c r="O5" s="469"/>
      <c r="P5" s="16"/>
    </row>
    <row r="6" spans="1:16" ht="21.75" x14ac:dyDescent="0.2">
      <c r="A6" s="71">
        <v>2</v>
      </c>
      <c r="B6" s="70" t="s">
        <v>7</v>
      </c>
      <c r="C6" s="314">
        <f>'جدول رقم 1'!G7</f>
        <v>52024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1.75" x14ac:dyDescent="0.2">
      <c r="A7" s="71">
        <v>3</v>
      </c>
      <c r="B7" s="70" t="s">
        <v>8</v>
      </c>
      <c r="C7" s="314">
        <f>'جدول رقم 1'!G8</f>
        <v>6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21.75" x14ac:dyDescent="0.2">
      <c r="A8" s="71">
        <v>4</v>
      </c>
      <c r="B8" s="70" t="s">
        <v>9</v>
      </c>
      <c r="C8" s="314">
        <f>'جدول رقم 1'!G9</f>
        <v>1645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21.75" x14ac:dyDescent="0.2">
      <c r="A9" s="71">
        <v>5</v>
      </c>
      <c r="B9" s="70" t="s">
        <v>10</v>
      </c>
      <c r="C9" s="314">
        <f>'جدول رقم 1'!G10</f>
        <v>43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21.75" x14ac:dyDescent="0.2">
      <c r="A10" s="71">
        <v>6</v>
      </c>
      <c r="B10" s="70" t="s">
        <v>11</v>
      </c>
      <c r="C10" s="314">
        <f>'جدول رقم 1'!G11</f>
        <v>31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21.75" x14ac:dyDescent="0.2">
      <c r="A11" s="71">
        <v>7</v>
      </c>
      <c r="B11" s="70" t="s">
        <v>193</v>
      </c>
      <c r="C11" s="314">
        <f>'جدول رقم 1'!G12</f>
        <v>3763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21.75" x14ac:dyDescent="0.2">
      <c r="A12" s="71">
        <v>8</v>
      </c>
      <c r="B12" s="70" t="s">
        <v>32</v>
      </c>
      <c r="C12" s="314">
        <f>'جدول رقم 1'!G13</f>
        <v>2878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21.75" x14ac:dyDescent="0.2">
      <c r="A13" s="71">
        <v>9</v>
      </c>
      <c r="B13" s="70" t="s">
        <v>12</v>
      </c>
      <c r="C13" s="314">
        <f>'جدول رقم 1'!G14</f>
        <v>468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21.75" x14ac:dyDescent="0.2">
      <c r="A14" s="71">
        <v>10</v>
      </c>
      <c r="B14" s="70" t="s">
        <v>13</v>
      </c>
      <c r="C14" s="314">
        <f>'جدول رقم 1'!G15</f>
        <v>1524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21.75" x14ac:dyDescent="0.2">
      <c r="A15" s="71">
        <v>11</v>
      </c>
      <c r="B15" s="70" t="s">
        <v>14</v>
      </c>
      <c r="C15" s="314">
        <f>'جدول رقم 1'!G16</f>
        <v>229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21.75" x14ac:dyDescent="0.2">
      <c r="A16" s="463" t="s">
        <v>15</v>
      </c>
      <c r="B16" s="463"/>
      <c r="C16" s="47">
        <f>SUM(C5:C15)</f>
        <v>71600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1:16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  <row r="24" spans="1:16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</row>
    <row r="25" spans="1:16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</row>
    <row r="26" spans="1:16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</row>
    <row r="27" spans="1:16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</row>
  </sheetData>
  <mergeCells count="4">
    <mergeCell ref="A3:C3"/>
    <mergeCell ref="A4:B4"/>
    <mergeCell ref="A16:B16"/>
    <mergeCell ref="F4:O5"/>
  </mergeCells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U32"/>
  <sheetViews>
    <sheetView rightToLeft="1" zoomScale="86" zoomScaleNormal="86" workbookViewId="0">
      <selection activeCell="A5" sqref="A5:I5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</cols>
  <sheetData>
    <row r="1" spans="1:21" ht="23.25" x14ac:dyDescent="0.2">
      <c r="A1" s="461"/>
      <c r="B1" s="461"/>
      <c r="C1" s="461"/>
      <c r="D1" s="461"/>
      <c r="E1" s="461"/>
      <c r="F1" s="461"/>
      <c r="G1" s="461"/>
      <c r="H1" s="461"/>
      <c r="I1" s="461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3.25" x14ac:dyDescent="0.2">
      <c r="A2" s="461"/>
      <c r="B2" s="461"/>
      <c r="C2" s="461"/>
      <c r="D2" s="461"/>
      <c r="E2" s="461"/>
      <c r="F2" s="461"/>
      <c r="G2" s="461"/>
      <c r="H2" s="461"/>
      <c r="I2" s="461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3.25" x14ac:dyDescent="0.2">
      <c r="A3" s="461"/>
      <c r="B3" s="461"/>
      <c r="C3" s="461"/>
      <c r="D3" s="461"/>
      <c r="E3" s="461"/>
      <c r="F3" s="461"/>
      <c r="G3" s="461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65.25" x14ac:dyDescent="0.2">
      <c r="A4" s="462" t="s">
        <v>0</v>
      </c>
      <c r="B4" s="462"/>
      <c r="C4" s="45" t="s">
        <v>1</v>
      </c>
      <c r="D4" s="45" t="s">
        <v>2</v>
      </c>
      <c r="E4" s="45" t="s">
        <v>3</v>
      </c>
      <c r="F4" s="45" t="s">
        <v>4</v>
      </c>
      <c r="G4" s="45" t="s">
        <v>5</v>
      </c>
      <c r="H4" s="472" t="s">
        <v>33</v>
      </c>
      <c r="I4" s="472"/>
      <c r="J4" s="16"/>
      <c r="K4" s="16"/>
      <c r="L4" s="283" t="s">
        <v>190</v>
      </c>
      <c r="M4" s="283"/>
      <c r="N4" s="283"/>
      <c r="O4" s="283"/>
      <c r="P4" s="283"/>
      <c r="Q4" s="283"/>
      <c r="R4" s="283"/>
      <c r="S4" s="283"/>
      <c r="T4" s="283"/>
      <c r="U4" s="16"/>
    </row>
    <row r="5" spans="1:21" ht="21.75" x14ac:dyDescent="0.2">
      <c r="A5" s="470" t="s">
        <v>15</v>
      </c>
      <c r="B5" s="470"/>
      <c r="C5" s="315">
        <f>'جدول رقم 1'!C17</f>
        <v>59283</v>
      </c>
      <c r="D5" s="315">
        <f>'جدول رقم 1'!D17</f>
        <v>11383</v>
      </c>
      <c r="E5" s="315">
        <f>'جدول رقم 1'!E17</f>
        <v>778</v>
      </c>
      <c r="F5" s="315">
        <f>'جدول رقم 1'!F17</f>
        <v>156</v>
      </c>
      <c r="G5" s="315">
        <f>SUM(C5:F5)</f>
        <v>71600</v>
      </c>
      <c r="H5" s="471" t="s">
        <v>45</v>
      </c>
      <c r="I5" s="471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</sheetData>
  <mergeCells count="7">
    <mergeCell ref="A5:B5"/>
    <mergeCell ref="H5:I5"/>
    <mergeCell ref="A1:I1"/>
    <mergeCell ref="A2:I2"/>
    <mergeCell ref="A3:G3"/>
    <mergeCell ref="A4:B4"/>
    <mergeCell ref="H4:I4"/>
  </mergeCells>
  <pageMargins left="0.7" right="0.7" top="0.75" bottom="0.75" header="0.3" footer="0.3"/>
  <pageSetup paperSize="9" orientation="portrait" verticalDpi="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Q27"/>
  <sheetViews>
    <sheetView rightToLeft="1" zoomScale="87" zoomScaleNormal="87" workbookViewId="0">
      <selection activeCell="A5" sqref="A5:C15"/>
    </sheetView>
  </sheetViews>
  <sheetFormatPr defaultRowHeight="14.25" x14ac:dyDescent="0.2"/>
  <cols>
    <col min="1" max="1" width="4.625" customWidth="1"/>
    <col min="2" max="2" width="25.625" customWidth="1"/>
    <col min="3" max="3" width="9.625" customWidth="1"/>
  </cols>
  <sheetData>
    <row r="1" spans="1:17" ht="23.25" x14ac:dyDescent="0.2">
      <c r="A1" s="16"/>
      <c r="B1" s="461"/>
      <c r="C1" s="461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3.25" x14ac:dyDescent="0.2">
      <c r="A2" s="16"/>
      <c r="B2" s="461"/>
      <c r="C2" s="46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3.25" x14ac:dyDescent="0.2">
      <c r="A3" s="16"/>
      <c r="B3" s="461"/>
      <c r="C3" s="461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.75" customHeight="1" x14ac:dyDescent="0.65">
      <c r="A4" s="462" t="s">
        <v>0</v>
      </c>
      <c r="B4" s="462"/>
      <c r="C4" s="45" t="s">
        <v>5</v>
      </c>
      <c r="D4" s="16"/>
      <c r="E4" s="473" t="s">
        <v>191</v>
      </c>
      <c r="F4" s="473"/>
      <c r="G4" s="473"/>
      <c r="H4" s="473"/>
      <c r="I4" s="473"/>
      <c r="J4" s="473"/>
      <c r="K4" s="473"/>
      <c r="L4" s="473"/>
      <c r="M4" s="473"/>
      <c r="N4" s="473"/>
      <c r="O4" s="473"/>
      <c r="P4" s="16"/>
      <c r="Q4" s="16"/>
    </row>
    <row r="5" spans="1:17" ht="21.75" x14ac:dyDescent="0.2">
      <c r="A5" s="71">
        <v>1</v>
      </c>
      <c r="B5" s="70" t="s">
        <v>6</v>
      </c>
      <c r="C5" s="314">
        <f>'جدول رقم 4'!G6</f>
        <v>114957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1.75" x14ac:dyDescent="0.2">
      <c r="A6" s="71">
        <v>2</v>
      </c>
      <c r="B6" s="70" t="s">
        <v>7</v>
      </c>
      <c r="C6" s="314">
        <f>'جدول رقم 4'!G7</f>
        <v>289491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1.75" x14ac:dyDescent="0.2">
      <c r="A7" s="71">
        <v>3</v>
      </c>
      <c r="B7" s="70" t="s">
        <v>8</v>
      </c>
      <c r="C7" s="314">
        <f>'جدول رقم 4'!G8</f>
        <v>1593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1.75" x14ac:dyDescent="0.2">
      <c r="A8" s="71">
        <v>4</v>
      </c>
      <c r="B8" s="70" t="s">
        <v>9</v>
      </c>
      <c r="C8" s="314">
        <f>'جدول رقم 4'!G9</f>
        <v>38771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1.75" x14ac:dyDescent="0.2">
      <c r="A9" s="71">
        <v>5</v>
      </c>
      <c r="B9" s="70" t="s">
        <v>10</v>
      </c>
      <c r="C9" s="314">
        <f>'جدول رقم 4'!G10</f>
        <v>282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1.75" x14ac:dyDescent="0.2">
      <c r="A10" s="71">
        <v>6</v>
      </c>
      <c r="B10" s="70" t="s">
        <v>11</v>
      </c>
      <c r="C10" s="314">
        <f>'جدول رقم 4'!G11</f>
        <v>27136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21.75" x14ac:dyDescent="0.2">
      <c r="A11" s="71">
        <v>7</v>
      </c>
      <c r="B11" s="70" t="s">
        <v>193</v>
      </c>
      <c r="C11" s="314">
        <f>'جدول رقم 4'!G12</f>
        <v>20493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21.75" x14ac:dyDescent="0.2">
      <c r="A12" s="71">
        <v>8</v>
      </c>
      <c r="B12" s="70" t="s">
        <v>32</v>
      </c>
      <c r="C12" s="314">
        <f>'جدول رقم 4'!G13</f>
        <v>25140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1.75" x14ac:dyDescent="0.2">
      <c r="A13" s="71">
        <v>9</v>
      </c>
      <c r="B13" s="70" t="s">
        <v>12</v>
      </c>
      <c r="C13" s="314">
        <f>'جدول رقم 4'!G14</f>
        <v>2192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21.75" x14ac:dyDescent="0.2">
      <c r="A14" s="71">
        <v>10</v>
      </c>
      <c r="B14" s="70" t="s">
        <v>13</v>
      </c>
      <c r="C14" s="314">
        <f>'جدول رقم 4'!G15</f>
        <v>12966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21.75" x14ac:dyDescent="0.2">
      <c r="A15" s="71">
        <v>11</v>
      </c>
      <c r="B15" s="70" t="s">
        <v>14</v>
      </c>
      <c r="C15" s="314">
        <f>'جدول رقم 4'!G16</f>
        <v>2920.1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21.75" x14ac:dyDescent="0.2">
      <c r="A16" s="463" t="s">
        <v>15</v>
      </c>
      <c r="B16" s="463"/>
      <c r="C16" s="49">
        <f>SUM(C5:C15)</f>
        <v>535941.1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</sheetData>
  <sortState ref="B4:C15">
    <sortCondition descending="1" ref="C4:C15"/>
  </sortState>
  <mergeCells count="6">
    <mergeCell ref="E4:O4"/>
    <mergeCell ref="A16:B16"/>
    <mergeCell ref="B1:C1"/>
    <mergeCell ref="B2:C2"/>
    <mergeCell ref="B3:C3"/>
    <mergeCell ref="A4:B4"/>
  </mergeCells>
  <pageMargins left="0.7" right="0.7" top="0.75" bottom="0.75" header="0.3" footer="0.3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K40"/>
  <sheetViews>
    <sheetView rightToLeft="1" workbookViewId="0">
      <selection activeCell="A11" sqref="A11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</cols>
  <sheetData>
    <row r="1" spans="1:11" ht="23.25" x14ac:dyDescent="0.2">
      <c r="A1" s="16"/>
      <c r="B1" s="461" t="s">
        <v>19</v>
      </c>
      <c r="C1" s="461"/>
      <c r="D1" s="461"/>
      <c r="E1" s="461"/>
      <c r="F1" s="461"/>
      <c r="G1" s="461"/>
      <c r="H1" s="461"/>
      <c r="I1" s="16"/>
      <c r="J1" s="16"/>
      <c r="K1" s="16"/>
    </row>
    <row r="2" spans="1:11" ht="23.25" x14ac:dyDescent="0.2">
      <c r="A2" s="16"/>
      <c r="B2" s="461" t="s">
        <v>135</v>
      </c>
      <c r="C2" s="461"/>
      <c r="D2" s="461"/>
      <c r="E2" s="461"/>
      <c r="F2" s="461"/>
      <c r="G2" s="461"/>
      <c r="H2" s="461"/>
      <c r="I2" s="16"/>
      <c r="J2" s="16"/>
      <c r="K2" s="16"/>
    </row>
    <row r="3" spans="1:11" ht="23.25" x14ac:dyDescent="0.2">
      <c r="A3" s="16"/>
      <c r="B3" s="461"/>
      <c r="C3" s="461"/>
      <c r="D3" s="461"/>
      <c r="E3" s="461"/>
      <c r="F3" s="461"/>
      <c r="G3" s="461"/>
      <c r="H3" s="461"/>
      <c r="I3" s="16"/>
      <c r="J3" s="16"/>
      <c r="K3" s="16"/>
    </row>
    <row r="4" spans="1:11" ht="65.25" x14ac:dyDescent="0.2">
      <c r="A4" s="462" t="s">
        <v>0</v>
      </c>
      <c r="B4" s="462"/>
      <c r="C4" s="50" t="s">
        <v>1</v>
      </c>
      <c r="D4" s="45" t="s">
        <v>2</v>
      </c>
      <c r="E4" s="45" t="s">
        <v>3</v>
      </c>
      <c r="F4" s="45" t="s">
        <v>4</v>
      </c>
      <c r="G4" s="45" t="s">
        <v>5</v>
      </c>
      <c r="H4" s="472" t="s">
        <v>33</v>
      </c>
      <c r="I4" s="472"/>
      <c r="J4" s="16"/>
      <c r="K4" s="16"/>
    </row>
    <row r="5" spans="1:11" ht="21.75" x14ac:dyDescent="0.2">
      <c r="A5" s="476" t="s">
        <v>15</v>
      </c>
      <c r="B5" s="476"/>
      <c r="C5" s="48">
        <f>'جدول رقم 4'!C17</f>
        <v>179185.1</v>
      </c>
      <c r="D5" s="48">
        <f>'جدول رقم 4'!D17</f>
        <v>206512</v>
      </c>
      <c r="E5" s="48">
        <f>'جدول رقم 4'!E17</f>
        <v>78346</v>
      </c>
      <c r="F5" s="48">
        <f>'جدول رقم 4'!F17</f>
        <v>71898</v>
      </c>
      <c r="G5" s="48">
        <f>SUM(C5:F5)</f>
        <v>535941.1</v>
      </c>
      <c r="H5" s="475" t="s">
        <v>45</v>
      </c>
      <c r="I5" s="475"/>
      <c r="J5" s="16"/>
      <c r="K5" s="16"/>
    </row>
    <row r="6" spans="1:11" x14ac:dyDescent="0.2">
      <c r="A6" s="16"/>
      <c r="B6" s="16"/>
      <c r="C6" s="16"/>
      <c r="D6" s="16"/>
      <c r="E6" s="16"/>
      <c r="F6" s="16"/>
      <c r="G6" s="16"/>
      <c r="H6" s="16"/>
      <c r="I6" s="16"/>
      <c r="J6" s="16"/>
      <c r="K6" s="16"/>
    </row>
    <row r="7" spans="1:11" x14ac:dyDescent="0.2">
      <c r="A7" s="16"/>
      <c r="B7" s="104"/>
      <c r="C7" s="16"/>
      <c r="D7" s="16"/>
      <c r="E7" s="16"/>
      <c r="F7" s="16"/>
      <c r="G7" s="16"/>
      <c r="H7" s="16"/>
      <c r="I7" s="16"/>
      <c r="J7" s="16"/>
      <c r="K7" s="16"/>
    </row>
    <row r="8" spans="1:11" x14ac:dyDescent="0.2">
      <c r="A8" s="16"/>
      <c r="B8" s="104"/>
      <c r="C8" s="16"/>
      <c r="D8" s="16"/>
      <c r="E8" s="16"/>
      <c r="F8" s="16"/>
      <c r="G8" s="16"/>
      <c r="H8" s="16"/>
      <c r="I8" s="16"/>
      <c r="J8" s="16"/>
      <c r="K8" s="16"/>
    </row>
    <row r="9" spans="1:11" x14ac:dyDescent="0.2">
      <c r="A9" s="16"/>
      <c r="B9" s="104"/>
      <c r="C9" s="16"/>
      <c r="D9" s="16"/>
      <c r="E9" s="16"/>
      <c r="F9" s="16"/>
      <c r="G9" s="16"/>
      <c r="H9" s="16"/>
      <c r="I9" s="16"/>
      <c r="J9" s="16"/>
      <c r="K9" s="16"/>
    </row>
    <row r="10" spans="1:11" ht="22.5" x14ac:dyDescent="0.55000000000000004">
      <c r="A10" s="16"/>
      <c r="B10" s="104"/>
      <c r="C10" s="474" t="s">
        <v>273</v>
      </c>
      <c r="D10" s="474"/>
      <c r="E10" s="474"/>
      <c r="F10" s="474"/>
      <c r="G10" s="474"/>
      <c r="H10" s="474"/>
      <c r="I10" s="474"/>
      <c r="J10" s="474"/>
      <c r="K10" s="474"/>
    </row>
    <row r="11" spans="1:11" x14ac:dyDescent="0.2">
      <c r="A11" s="16"/>
      <c r="B11" s="104"/>
      <c r="C11" s="16"/>
      <c r="D11" s="16"/>
      <c r="E11" s="16"/>
      <c r="F11" s="16"/>
      <c r="G11" s="16"/>
      <c r="H11" s="16"/>
      <c r="I11" s="16"/>
      <c r="J11" s="16"/>
      <c r="K11" s="16"/>
    </row>
    <row r="12" spans="1:11" x14ac:dyDescent="0.2">
      <c r="A12" s="16"/>
      <c r="B12" s="104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">
      <c r="A13" s="16"/>
      <c r="B13" s="104"/>
      <c r="C13" s="16"/>
      <c r="D13" s="16"/>
      <c r="E13" s="16"/>
      <c r="F13" s="16"/>
      <c r="G13" s="16"/>
      <c r="H13" s="16"/>
      <c r="I13" s="16"/>
      <c r="J13" s="16"/>
      <c r="K13" s="16"/>
    </row>
    <row r="14" spans="1:11" x14ac:dyDescent="0.2">
      <c r="A14" s="16"/>
      <c r="B14" s="104"/>
      <c r="C14" s="16"/>
      <c r="D14" s="16"/>
      <c r="E14" s="16"/>
      <c r="F14" s="16"/>
      <c r="G14" s="16"/>
      <c r="H14" s="16"/>
      <c r="I14" s="16"/>
      <c r="J14" s="16"/>
      <c r="K14" s="16"/>
    </row>
    <row r="15" spans="1:11" x14ac:dyDescent="0.2">
      <c r="A15" s="16"/>
      <c r="B15" s="104"/>
      <c r="C15" s="16"/>
      <c r="D15" s="16"/>
      <c r="E15" s="16"/>
      <c r="F15" s="16"/>
      <c r="G15" s="16"/>
      <c r="H15" s="16"/>
      <c r="I15" s="16"/>
      <c r="J15" s="16"/>
      <c r="K15" s="16"/>
    </row>
    <row r="16" spans="1:11" x14ac:dyDescent="0.2">
      <c r="A16" s="16"/>
      <c r="B16" s="104"/>
      <c r="C16" s="16"/>
      <c r="D16" s="16"/>
      <c r="E16" s="16"/>
      <c r="F16" s="16"/>
      <c r="G16" s="16"/>
      <c r="H16" s="16"/>
      <c r="I16" s="16"/>
      <c r="J16" s="16"/>
      <c r="K16" s="16"/>
    </row>
    <row r="17" spans="1:11" x14ac:dyDescent="0.2">
      <c r="A17" s="16"/>
      <c r="B17" s="104"/>
      <c r="C17" s="16"/>
      <c r="D17" s="16"/>
      <c r="E17" s="16"/>
      <c r="F17" s="16"/>
      <c r="G17" s="16"/>
      <c r="H17" s="16"/>
      <c r="I17" s="16"/>
      <c r="J17" s="16"/>
      <c r="K17" s="16"/>
    </row>
    <row r="18" spans="1:11" x14ac:dyDescent="0.2">
      <c r="A18" s="16"/>
      <c r="B18" s="104"/>
      <c r="C18" s="16"/>
      <c r="D18" s="16"/>
      <c r="E18" s="16"/>
      <c r="F18" s="16"/>
      <c r="G18" s="16"/>
      <c r="H18" s="16"/>
      <c r="I18" s="16"/>
      <c r="J18" s="16"/>
      <c r="K18" s="16"/>
    </row>
    <row r="19" spans="1:11" x14ac:dyDescent="0.2">
      <c r="A19" s="16"/>
      <c r="B19" s="104"/>
      <c r="C19" s="16"/>
      <c r="D19" s="16"/>
      <c r="E19" s="16"/>
      <c r="F19" s="16"/>
      <c r="G19" s="16"/>
      <c r="H19" s="16"/>
      <c r="I19" s="16"/>
      <c r="J19" s="16"/>
      <c r="K19" s="16"/>
    </row>
    <row r="20" spans="1:11" x14ac:dyDescent="0.2">
      <c r="A20" s="16"/>
      <c r="B20" s="104"/>
      <c r="C20" s="16"/>
      <c r="D20" s="16"/>
      <c r="E20" s="16"/>
      <c r="F20" s="16"/>
      <c r="G20" s="16"/>
      <c r="H20" s="16"/>
      <c r="I20" s="16"/>
      <c r="J20" s="16"/>
      <c r="K20" s="16"/>
    </row>
    <row r="21" spans="1:11" x14ac:dyDescent="0.2">
      <c r="A21" s="16"/>
      <c r="B21" s="104"/>
      <c r="C21" s="16"/>
      <c r="D21" s="16"/>
      <c r="E21" s="16"/>
      <c r="F21" s="16"/>
      <c r="G21" s="16"/>
      <c r="H21" s="16"/>
      <c r="I21" s="16"/>
      <c r="J21" s="16"/>
      <c r="K21" s="16"/>
    </row>
    <row r="22" spans="1:11" x14ac:dyDescent="0.2">
      <c r="A22" s="16"/>
      <c r="B22" s="104"/>
      <c r="C22" s="16"/>
      <c r="D22" s="16"/>
      <c r="E22" s="16"/>
      <c r="F22" s="16"/>
      <c r="G22" s="16"/>
      <c r="H22" s="16"/>
      <c r="I22" s="16"/>
      <c r="J22" s="16"/>
      <c r="K22" s="16"/>
    </row>
    <row r="23" spans="1:11" x14ac:dyDescent="0.2">
      <c r="A23" s="16"/>
      <c r="B23" s="104"/>
      <c r="C23" s="16"/>
      <c r="D23" s="16"/>
      <c r="E23" s="16"/>
      <c r="F23" s="16"/>
      <c r="G23" s="16"/>
      <c r="H23" s="16"/>
      <c r="I23" s="16"/>
      <c r="J23" s="16"/>
      <c r="K23" s="16"/>
    </row>
    <row r="24" spans="1:11" x14ac:dyDescent="0.2">
      <c r="A24" s="16"/>
      <c r="B24" s="104"/>
      <c r="C24" s="16"/>
      <c r="D24" s="16"/>
      <c r="E24" s="16"/>
      <c r="F24" s="16"/>
      <c r="G24" s="16"/>
      <c r="H24" s="16"/>
      <c r="I24" s="16"/>
      <c r="J24" s="16"/>
      <c r="K24" s="16"/>
    </row>
    <row r="25" spans="1:11" x14ac:dyDescent="0.2">
      <c r="A25" s="16"/>
      <c r="B25" s="104"/>
      <c r="C25" s="16"/>
      <c r="D25" s="16"/>
      <c r="E25" s="16"/>
      <c r="F25" s="16"/>
      <c r="G25" s="16"/>
      <c r="H25" s="16"/>
      <c r="I25" s="16"/>
      <c r="J25" s="16"/>
      <c r="K25" s="16"/>
    </row>
    <row r="26" spans="1:11" x14ac:dyDescent="0.2">
      <c r="A26" s="16"/>
      <c r="B26" s="104"/>
      <c r="C26" s="16"/>
      <c r="D26" s="16"/>
      <c r="E26" s="16"/>
      <c r="F26" s="16"/>
      <c r="G26" s="16"/>
      <c r="H26" s="16"/>
      <c r="I26" s="16"/>
      <c r="J26" s="16"/>
      <c r="K26" s="16"/>
    </row>
    <row r="27" spans="1:11" x14ac:dyDescent="0.2">
      <c r="A27" s="16"/>
      <c r="B27" s="104"/>
      <c r="C27" s="16"/>
      <c r="D27" s="16"/>
      <c r="E27" s="16"/>
      <c r="F27" s="16"/>
      <c r="G27" s="16"/>
      <c r="H27" s="16"/>
      <c r="I27" s="16"/>
      <c r="J27" s="16"/>
      <c r="K27" s="16"/>
    </row>
    <row r="28" spans="1:11" x14ac:dyDescent="0.2">
      <c r="A28" s="16"/>
      <c r="B28" s="104"/>
      <c r="C28" s="16"/>
      <c r="D28" s="16"/>
      <c r="E28" s="16"/>
      <c r="F28" s="16"/>
      <c r="G28" s="16"/>
      <c r="H28" s="16"/>
      <c r="I28" s="16"/>
      <c r="J28" s="16"/>
      <c r="K28" s="16"/>
    </row>
    <row r="29" spans="1:11" x14ac:dyDescent="0.2">
      <c r="A29" s="16"/>
      <c r="B29" s="104"/>
      <c r="C29" s="16"/>
      <c r="D29" s="16"/>
      <c r="E29" s="16"/>
      <c r="F29" s="16"/>
      <c r="G29" s="16"/>
      <c r="H29" s="16"/>
      <c r="I29" s="16"/>
      <c r="J29" s="16"/>
      <c r="K29" s="16"/>
    </row>
    <row r="30" spans="1:11" x14ac:dyDescent="0.2">
      <c r="A30" s="16"/>
      <c r="B30" s="104"/>
      <c r="C30" s="16"/>
      <c r="D30" s="16"/>
      <c r="E30" s="16"/>
      <c r="F30" s="16"/>
      <c r="G30" s="16"/>
      <c r="H30" s="16"/>
      <c r="I30" s="16"/>
      <c r="J30" s="16"/>
      <c r="K30" s="16"/>
    </row>
    <row r="31" spans="1:11" x14ac:dyDescent="0.2">
      <c r="A31" s="16"/>
      <c r="B31" s="104"/>
      <c r="C31" s="16"/>
      <c r="D31" s="16"/>
      <c r="E31" s="16"/>
      <c r="F31" s="16"/>
      <c r="G31" s="16"/>
      <c r="H31" s="16"/>
      <c r="I31" s="16"/>
      <c r="J31" s="16"/>
      <c r="K31" s="16"/>
    </row>
    <row r="32" spans="1:11" x14ac:dyDescent="0.2">
      <c r="A32" s="16"/>
      <c r="B32" s="104"/>
      <c r="C32" s="16"/>
      <c r="D32" s="16"/>
      <c r="E32" s="16"/>
      <c r="F32" s="16"/>
      <c r="G32" s="16"/>
      <c r="H32" s="16"/>
      <c r="I32" s="16"/>
      <c r="J32" s="16"/>
      <c r="K32" s="16"/>
    </row>
    <row r="33" spans="1:11" x14ac:dyDescent="0.2">
      <c r="A33" s="16"/>
      <c r="B33" s="104"/>
      <c r="C33" s="16"/>
      <c r="D33" s="16"/>
      <c r="E33" s="16"/>
      <c r="F33" s="16"/>
      <c r="G33" s="16"/>
      <c r="H33" s="16"/>
      <c r="I33" s="16"/>
      <c r="J33" s="16"/>
      <c r="K33" s="16"/>
    </row>
    <row r="34" spans="1:11" x14ac:dyDescent="0.2">
      <c r="A34" s="16"/>
      <c r="B34" s="104"/>
      <c r="C34" s="16"/>
      <c r="D34" s="16"/>
      <c r="E34" s="16"/>
      <c r="F34" s="16"/>
      <c r="G34" s="16"/>
      <c r="H34" s="16"/>
      <c r="I34" s="16"/>
      <c r="J34" s="16"/>
      <c r="K34" s="16"/>
    </row>
    <row r="35" spans="1:11" x14ac:dyDescent="0.2">
      <c r="A35" s="16"/>
      <c r="B35" s="104"/>
      <c r="C35" s="16"/>
      <c r="D35" s="16"/>
      <c r="E35" s="16"/>
      <c r="F35" s="16"/>
      <c r="G35" s="16"/>
      <c r="H35" s="16"/>
      <c r="I35" s="16"/>
      <c r="J35" s="16"/>
      <c r="K35" s="16"/>
    </row>
    <row r="36" spans="1:11" x14ac:dyDescent="0.2">
      <c r="A36" s="16"/>
      <c r="B36" s="104"/>
      <c r="C36" s="16"/>
      <c r="D36" s="16"/>
      <c r="E36" s="16"/>
      <c r="F36" s="16"/>
      <c r="G36" s="16"/>
      <c r="H36" s="16"/>
      <c r="I36" s="16"/>
      <c r="J36" s="16"/>
      <c r="K36" s="16"/>
    </row>
    <row r="37" spans="1:11" x14ac:dyDescent="0.2">
      <c r="A37" s="16"/>
      <c r="B37" s="104"/>
      <c r="C37" s="16"/>
      <c r="D37" s="16"/>
      <c r="E37" s="16"/>
      <c r="F37" s="16"/>
      <c r="G37" s="16"/>
      <c r="H37" s="16"/>
      <c r="I37" s="16"/>
      <c r="J37" s="16"/>
      <c r="K37" s="16"/>
    </row>
    <row r="38" spans="1:11" x14ac:dyDescent="0.2">
      <c r="A38" s="16"/>
      <c r="B38" s="104"/>
      <c r="C38" s="16"/>
      <c r="D38" s="16"/>
      <c r="E38" s="16"/>
      <c r="F38" s="16"/>
      <c r="G38" s="16"/>
      <c r="H38" s="16"/>
      <c r="I38" s="16"/>
      <c r="J38" s="16"/>
      <c r="K38" s="16"/>
    </row>
    <row r="39" spans="1:11" x14ac:dyDescent="0.2">
      <c r="A39" s="16"/>
      <c r="B39" s="104"/>
      <c r="C39" s="16"/>
      <c r="D39" s="16"/>
      <c r="E39" s="16"/>
      <c r="F39" s="16"/>
      <c r="G39" s="16"/>
      <c r="H39" s="16"/>
      <c r="I39" s="16"/>
      <c r="J39" s="16"/>
      <c r="K39" s="16"/>
    </row>
    <row r="40" spans="1:11" x14ac:dyDescent="0.2">
      <c r="C40" s="16"/>
      <c r="D40" s="16"/>
      <c r="E40" s="16"/>
      <c r="F40" s="16"/>
      <c r="G40" s="16"/>
      <c r="H40" s="16"/>
      <c r="I40" s="16"/>
      <c r="J40" s="16"/>
      <c r="K40" s="16"/>
    </row>
  </sheetData>
  <mergeCells count="8">
    <mergeCell ref="C10:K10"/>
    <mergeCell ref="H5:I5"/>
    <mergeCell ref="A5:B5"/>
    <mergeCell ref="B1:H1"/>
    <mergeCell ref="B2:H2"/>
    <mergeCell ref="B3:H3"/>
    <mergeCell ref="A4:B4"/>
    <mergeCell ref="H4:I4"/>
  </mergeCells>
  <pageMargins left="0.7" right="0.7" top="0.75" bottom="0.75" header="0.3" footer="0.3"/>
  <pageSetup paperSize="9" orientation="portrait" verticalDpi="0" r:id="rId1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U39"/>
  <sheetViews>
    <sheetView rightToLeft="1" zoomScale="78" zoomScaleNormal="78" workbookViewId="0">
      <selection activeCell="B5" sqref="B5:I15"/>
    </sheetView>
  </sheetViews>
  <sheetFormatPr defaultRowHeight="14.25" x14ac:dyDescent="0.2"/>
  <cols>
    <col min="1" max="1" width="2.875" bestFit="1" customWidth="1"/>
    <col min="2" max="2" width="21.75" bestFit="1" customWidth="1"/>
    <col min="8" max="8" width="43.5" bestFit="1" customWidth="1"/>
  </cols>
  <sheetData>
    <row r="1" spans="1:2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1.75" x14ac:dyDescent="0.5">
      <c r="A2" s="51"/>
      <c r="B2" s="478"/>
      <c r="C2" s="478"/>
      <c r="D2" s="478"/>
      <c r="E2" s="478"/>
      <c r="F2" s="478"/>
      <c r="G2" s="478"/>
      <c r="H2" s="478"/>
      <c r="I2" s="478"/>
      <c r="J2" s="25"/>
      <c r="K2" s="25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1.75" x14ac:dyDescent="0.5">
      <c r="A3" s="51"/>
      <c r="B3" s="51"/>
      <c r="C3" s="25"/>
      <c r="D3" s="25"/>
      <c r="E3" s="25"/>
      <c r="F3" s="25"/>
      <c r="G3" s="25"/>
      <c r="H3" s="25"/>
      <c r="I3" s="25"/>
      <c r="J3" s="25"/>
      <c r="K3" s="25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37.5" customHeight="1" x14ac:dyDescent="0.5">
      <c r="A4" s="462" t="s">
        <v>0</v>
      </c>
      <c r="B4" s="462"/>
      <c r="C4" s="45" t="s">
        <v>1</v>
      </c>
      <c r="D4" s="45" t="s">
        <v>2</v>
      </c>
      <c r="E4" s="45" t="s">
        <v>3</v>
      </c>
      <c r="F4" s="45" t="s">
        <v>4</v>
      </c>
      <c r="G4" s="45" t="s">
        <v>422</v>
      </c>
      <c r="H4" s="479" t="s">
        <v>33</v>
      </c>
      <c r="I4" s="479"/>
      <c r="J4" s="25"/>
      <c r="K4" s="25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37.5" customHeight="1" x14ac:dyDescent="0.55000000000000004">
      <c r="A5" s="71">
        <v>1</v>
      </c>
      <c r="B5" s="21" t="s">
        <v>6</v>
      </c>
      <c r="C5" s="319">
        <f>'جدول رقم 2'!C6</f>
        <v>8711</v>
      </c>
      <c r="D5" s="319">
        <f>'جدول رقم 2'!D6</f>
        <v>7701</v>
      </c>
      <c r="E5" s="319">
        <f>'جدول رقم 2'!E6</f>
        <v>9092</v>
      </c>
      <c r="F5" s="319">
        <f>'جدول رقم 2'!F6</f>
        <v>3852</v>
      </c>
      <c r="G5" s="320">
        <v>5.4774675799262269E-2</v>
      </c>
      <c r="H5" s="321" t="s">
        <v>34</v>
      </c>
      <c r="I5" s="322">
        <v>1</v>
      </c>
      <c r="J5" s="107"/>
      <c r="K5" s="107"/>
      <c r="L5" s="477" t="s">
        <v>274</v>
      </c>
      <c r="M5" s="477"/>
      <c r="N5" s="477"/>
      <c r="O5" s="477"/>
      <c r="P5" s="477"/>
      <c r="Q5" s="477"/>
      <c r="R5" s="477"/>
      <c r="S5" s="477"/>
      <c r="T5" s="477"/>
      <c r="U5" s="284"/>
    </row>
    <row r="6" spans="1:21" ht="37.5" customHeight="1" x14ac:dyDescent="0.5">
      <c r="A6" s="71">
        <v>2</v>
      </c>
      <c r="B6" s="21" t="s">
        <v>7</v>
      </c>
      <c r="C6" s="319">
        <f>'جدول رقم 2'!C7</f>
        <v>10620</v>
      </c>
      <c r="D6" s="319">
        <f>'جدول رقم 2'!D7</f>
        <v>20632</v>
      </c>
      <c r="E6" s="319">
        <f>'جدول رقم 2'!E7</f>
        <v>2404</v>
      </c>
      <c r="F6" s="319">
        <f>'جدول رقم 2'!F7</f>
        <v>2886</v>
      </c>
      <c r="G6" s="320">
        <v>6.8182865617135921E-2</v>
      </c>
      <c r="H6" s="321" t="s">
        <v>35</v>
      </c>
      <c r="I6" s="322">
        <v>2</v>
      </c>
      <c r="J6" s="107"/>
      <c r="K6" s="107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37.5" customHeight="1" x14ac:dyDescent="0.5">
      <c r="A7" s="71">
        <v>3</v>
      </c>
      <c r="B7" s="21" t="s">
        <v>8</v>
      </c>
      <c r="C7" s="319">
        <f>'جدول رقم 2'!C8</f>
        <v>0</v>
      </c>
      <c r="D7" s="319">
        <f>'جدول رقم 2'!D8</f>
        <v>0</v>
      </c>
      <c r="E7" s="319">
        <f>'جدول رقم 2'!E8</f>
        <v>0</v>
      </c>
      <c r="F7" s="319">
        <f>'جدول رقم 2'!F8</f>
        <v>1282</v>
      </c>
      <c r="G7" s="320">
        <v>2.392053902938215E-3</v>
      </c>
      <c r="H7" s="321" t="s">
        <v>36</v>
      </c>
      <c r="I7" s="322">
        <v>3</v>
      </c>
      <c r="J7" s="107"/>
      <c r="K7" s="107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ht="37.5" customHeight="1" x14ac:dyDescent="0.5">
      <c r="A8" s="71">
        <v>4</v>
      </c>
      <c r="B8" s="21" t="s">
        <v>9</v>
      </c>
      <c r="C8" s="319">
        <f>'جدول رقم 2'!C9</f>
        <v>3610</v>
      </c>
      <c r="D8" s="319">
        <f>'جدول رقم 2'!D9</f>
        <v>3876</v>
      </c>
      <c r="E8" s="319">
        <f>'جدول رقم 2'!E9</f>
        <v>3734</v>
      </c>
      <c r="F8" s="319">
        <f>'جدول رقم 2'!F9</f>
        <v>1808</v>
      </c>
      <c r="G8" s="320">
        <v>2.4308641378688815E-2</v>
      </c>
      <c r="H8" s="321" t="s">
        <v>37</v>
      </c>
      <c r="I8" s="322">
        <v>4</v>
      </c>
      <c r="J8" s="107"/>
      <c r="K8" s="107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ht="37.5" customHeight="1" x14ac:dyDescent="0.5">
      <c r="A9" s="71">
        <v>5</v>
      </c>
      <c r="B9" s="21" t="s">
        <v>10</v>
      </c>
      <c r="C9" s="319">
        <f>'جدول رقم 2'!C10</f>
        <v>24</v>
      </c>
      <c r="D9" s="319">
        <f>'جدول رقم 2'!D10</f>
        <v>27</v>
      </c>
      <c r="E9" s="319">
        <f>'جدول رقم 2'!E10</f>
        <v>0</v>
      </c>
      <c r="F9" s="319">
        <f>'جدول رقم 2'!F10</f>
        <v>0</v>
      </c>
      <c r="G9" s="320">
        <v>9.5159710647308078E-5</v>
      </c>
      <c r="H9" s="321" t="s">
        <v>38</v>
      </c>
      <c r="I9" s="322">
        <v>5</v>
      </c>
      <c r="J9" s="107"/>
      <c r="K9" s="107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37.5" customHeight="1" x14ac:dyDescent="0.5">
      <c r="A10" s="71">
        <v>6</v>
      </c>
      <c r="B10" s="21" t="s">
        <v>11</v>
      </c>
      <c r="C10" s="319">
        <f>'جدول رقم 2'!C11</f>
        <v>0</v>
      </c>
      <c r="D10" s="319">
        <f>'جدول رقم 2'!D11</f>
        <v>0</v>
      </c>
      <c r="E10" s="319">
        <f>'جدول رقم 2'!E11</f>
        <v>0</v>
      </c>
      <c r="F10" s="319">
        <f>'جدول رقم 2'!F11</f>
        <v>15974</v>
      </c>
      <c r="G10" s="320">
        <v>2.9805514076080376E-2</v>
      </c>
      <c r="H10" s="321" t="s">
        <v>39</v>
      </c>
      <c r="I10" s="322">
        <v>6</v>
      </c>
      <c r="J10" s="107"/>
      <c r="K10" s="107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37.5" customHeight="1" x14ac:dyDescent="0.5">
      <c r="A11" s="71">
        <v>7</v>
      </c>
      <c r="B11" s="21" t="s">
        <v>192</v>
      </c>
      <c r="C11" s="319">
        <f>'جدول رقم 2'!C12</f>
        <v>2904</v>
      </c>
      <c r="D11" s="319">
        <f>'جدول رقم 2'!D12</f>
        <v>1905</v>
      </c>
      <c r="E11" s="319">
        <f>'جدول رقم 2'!E12</f>
        <v>1038</v>
      </c>
      <c r="F11" s="319">
        <f>'جدول رقم 2'!F12</f>
        <v>179</v>
      </c>
      <c r="G11" s="320">
        <v>1.1243772869817224E-2</v>
      </c>
      <c r="H11" s="321" t="s">
        <v>40</v>
      </c>
      <c r="I11" s="322">
        <v>7</v>
      </c>
      <c r="J11" s="107"/>
      <c r="K11" s="107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ht="37.5" customHeight="1" x14ac:dyDescent="0.5">
      <c r="A12" s="71">
        <v>8</v>
      </c>
      <c r="B12" s="21" t="s">
        <v>32</v>
      </c>
      <c r="C12" s="319">
        <f>'جدول رقم 2'!C13</f>
        <v>2484</v>
      </c>
      <c r="D12" s="319">
        <f>'جدول رقم 2'!D13</f>
        <v>4410</v>
      </c>
      <c r="E12" s="319">
        <f>'جدول رقم 2'!E13</f>
        <v>1742</v>
      </c>
      <c r="F12" s="319">
        <f>'جدول رقم 2'!F13</f>
        <v>1074</v>
      </c>
      <c r="G12" s="320">
        <v>1.8117662556575716E-2</v>
      </c>
      <c r="H12" s="321" t="s">
        <v>41</v>
      </c>
      <c r="I12" s="322">
        <v>8</v>
      </c>
      <c r="J12" s="107"/>
      <c r="K12" s="107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37.5" customHeight="1" x14ac:dyDescent="0.5">
      <c r="A13" s="71">
        <v>9</v>
      </c>
      <c r="B13" s="21" t="s">
        <v>12</v>
      </c>
      <c r="C13" s="319">
        <f>'جدول رقم 2'!C14</f>
        <v>140</v>
      </c>
      <c r="D13" s="319">
        <f>'جدول رقم 2'!D14</f>
        <v>540</v>
      </c>
      <c r="E13" s="319">
        <f>'جدول رقم 2'!E14</f>
        <v>0</v>
      </c>
      <c r="F13" s="319">
        <f>'جدول رقم 2'!F14</f>
        <v>0</v>
      </c>
      <c r="G13" s="320">
        <v>1.2687961419641078E-3</v>
      </c>
      <c r="H13" s="321" t="s">
        <v>42</v>
      </c>
      <c r="I13" s="322">
        <v>9</v>
      </c>
      <c r="J13" s="107"/>
      <c r="K13" s="107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ht="37.5" customHeight="1" x14ac:dyDescent="0.5">
      <c r="A14" s="71">
        <v>10</v>
      </c>
      <c r="B14" s="21" t="s">
        <v>13</v>
      </c>
      <c r="C14" s="319">
        <f>'جدول رقم 2'!C15</f>
        <v>750</v>
      </c>
      <c r="D14" s="319">
        <f>'جدول رقم 2'!D15</f>
        <v>3843</v>
      </c>
      <c r="E14" s="319">
        <f>'جدول رقم 2'!E15</f>
        <v>835</v>
      </c>
      <c r="F14" s="319">
        <f>'جدول رقم 2'!F15</f>
        <v>0</v>
      </c>
      <c r="G14" s="320">
        <v>1.0127978615560553E-2</v>
      </c>
      <c r="H14" s="321" t="s">
        <v>43</v>
      </c>
      <c r="I14" s="322">
        <v>10</v>
      </c>
      <c r="J14" s="107"/>
      <c r="K14" s="107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37.5" customHeight="1" x14ac:dyDescent="0.5">
      <c r="A15" s="71">
        <v>11</v>
      </c>
      <c r="B15" s="21" t="s">
        <v>14</v>
      </c>
      <c r="C15" s="319">
        <f>'جدول رقم 2'!C16</f>
        <v>436.1</v>
      </c>
      <c r="D15" s="319">
        <f>'جدول رقم 2'!D16</f>
        <v>350</v>
      </c>
      <c r="E15" s="319">
        <f>'جدول رقم 2'!E16</f>
        <v>532</v>
      </c>
      <c r="F15" s="319">
        <f>'جدول رقم 2'!F16</f>
        <v>0</v>
      </c>
      <c r="G15" s="320">
        <v>2.4594120510630737E-3</v>
      </c>
      <c r="H15" s="321" t="s">
        <v>44</v>
      </c>
      <c r="I15" s="322">
        <v>11</v>
      </c>
      <c r="J15" s="107"/>
      <c r="K15" s="107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ht="37.5" customHeight="1" x14ac:dyDescent="0.5">
      <c r="A16" s="463" t="s">
        <v>15</v>
      </c>
      <c r="B16" s="463"/>
      <c r="C16" s="53">
        <f>SUM(C5:C15)</f>
        <v>29679.1</v>
      </c>
      <c r="D16" s="53">
        <f>SUM(D5:D15)</f>
        <v>43284</v>
      </c>
      <c r="E16" s="53">
        <f>SUM(E5:E15)</f>
        <v>19377</v>
      </c>
      <c r="F16" s="53">
        <f>SUM(F5:F15)</f>
        <v>27055</v>
      </c>
      <c r="G16" s="53">
        <f t="shared" ref="G16" si="0">SUM(C16:F16)</f>
        <v>119395.1</v>
      </c>
      <c r="H16" s="479" t="s">
        <v>45</v>
      </c>
      <c r="I16" s="479"/>
      <c r="J16" s="25"/>
      <c r="K16" s="107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ht="21.75" x14ac:dyDescent="0.5">
      <c r="A17" s="51"/>
      <c r="B17" s="51"/>
      <c r="C17" s="25"/>
      <c r="D17" s="25"/>
      <c r="E17" s="25"/>
      <c r="F17" s="25"/>
      <c r="G17" s="25"/>
      <c r="H17" s="25"/>
      <c r="I17" s="25"/>
      <c r="J17" s="25"/>
      <c r="K17" s="25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ht="21.75" x14ac:dyDescent="0.5">
      <c r="A18" s="51"/>
      <c r="B18" s="51"/>
      <c r="C18" s="25"/>
      <c r="D18" s="25"/>
      <c r="E18" s="25"/>
      <c r="F18" s="25"/>
      <c r="G18" s="25"/>
      <c r="H18" s="25"/>
      <c r="I18" s="25"/>
      <c r="J18" s="25"/>
      <c r="K18" s="25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ht="21.75" x14ac:dyDescent="0.5">
      <c r="A19" s="51"/>
      <c r="B19" s="51"/>
      <c r="C19" s="25"/>
      <c r="D19" s="25"/>
      <c r="E19" s="25"/>
      <c r="F19" s="25"/>
      <c r="G19" s="25"/>
      <c r="H19" s="25"/>
      <c r="I19" s="25"/>
      <c r="J19" s="25"/>
      <c r="K19" s="25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ht="21.75" x14ac:dyDescent="0.5">
      <c r="A20" s="51"/>
      <c r="B20" s="51"/>
      <c r="C20" s="25"/>
      <c r="D20" s="25"/>
      <c r="E20" s="25"/>
      <c r="F20" s="25"/>
      <c r="G20" s="25"/>
      <c r="H20" s="25"/>
      <c r="I20" s="25"/>
      <c r="J20" s="25"/>
      <c r="K20" s="25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ht="21.75" x14ac:dyDescent="0.5">
      <c r="A21" s="11"/>
      <c r="B21" s="11"/>
      <c r="C21" s="6"/>
      <c r="D21" s="6"/>
      <c r="E21" s="6"/>
      <c r="F21" s="6"/>
      <c r="G21" s="6"/>
      <c r="H21" s="6"/>
      <c r="I21" s="6"/>
      <c r="J21" s="6"/>
      <c r="K21" s="6"/>
    </row>
    <row r="22" spans="1:21" ht="21.75" x14ac:dyDescent="0.5">
      <c r="A22" s="11"/>
      <c r="B22" s="11"/>
      <c r="C22" s="6"/>
      <c r="D22" s="6"/>
      <c r="E22" s="6"/>
      <c r="F22" s="6"/>
      <c r="G22" s="6"/>
      <c r="H22" s="6"/>
      <c r="I22" s="6"/>
      <c r="J22" s="6"/>
      <c r="K22" s="6"/>
    </row>
    <row r="23" spans="1:21" ht="21.75" x14ac:dyDescent="0.5">
      <c r="A23" s="11"/>
      <c r="B23" s="11"/>
      <c r="C23" s="6"/>
      <c r="D23" s="6"/>
      <c r="E23" s="6"/>
      <c r="F23" s="6"/>
      <c r="G23" s="6"/>
      <c r="H23" s="6"/>
      <c r="I23" s="6"/>
      <c r="J23" s="6"/>
      <c r="K23" s="6"/>
    </row>
    <row r="24" spans="1:21" ht="21.75" x14ac:dyDescent="0.5">
      <c r="A24" s="11"/>
      <c r="B24" s="11"/>
      <c r="C24" s="6"/>
      <c r="D24" s="6"/>
      <c r="E24" s="6"/>
      <c r="F24" s="6"/>
      <c r="G24" s="6"/>
      <c r="H24" s="6"/>
      <c r="I24" s="6"/>
      <c r="J24" s="6"/>
      <c r="K24" s="6"/>
    </row>
    <row r="25" spans="1:21" ht="21.75" x14ac:dyDescent="0.5">
      <c r="A25" s="11"/>
      <c r="B25" s="11"/>
      <c r="C25" s="6"/>
      <c r="D25" s="6"/>
      <c r="E25" s="6"/>
      <c r="F25" s="6"/>
      <c r="G25" s="6"/>
      <c r="H25" s="6"/>
      <c r="I25" s="6"/>
      <c r="J25" s="6"/>
      <c r="K25" s="6"/>
    </row>
    <row r="26" spans="1:21" ht="21.75" x14ac:dyDescent="0.5">
      <c r="A26" s="11"/>
      <c r="B26" s="11"/>
      <c r="C26" s="6"/>
      <c r="D26" s="6"/>
      <c r="E26" s="6"/>
      <c r="F26" s="6"/>
      <c r="G26" s="6"/>
      <c r="H26" s="6"/>
      <c r="I26" s="6"/>
      <c r="J26" s="6"/>
      <c r="K26" s="6"/>
    </row>
    <row r="27" spans="1:21" ht="21.75" x14ac:dyDescent="0.5">
      <c r="A27" s="11"/>
      <c r="B27" s="11"/>
      <c r="C27" s="6"/>
      <c r="D27" s="6"/>
      <c r="E27" s="6"/>
      <c r="F27" s="6"/>
      <c r="G27" s="6"/>
      <c r="H27" s="6"/>
      <c r="I27" s="6"/>
      <c r="J27" s="6"/>
      <c r="K27" s="6"/>
    </row>
    <row r="28" spans="1:21" ht="21.75" x14ac:dyDescent="0.5">
      <c r="A28" s="11"/>
      <c r="B28" s="11"/>
      <c r="C28" s="6"/>
      <c r="D28" s="6"/>
      <c r="E28" s="6"/>
      <c r="F28" s="6"/>
      <c r="G28" s="6"/>
      <c r="H28" s="6"/>
      <c r="I28" s="6"/>
      <c r="J28" s="6"/>
      <c r="K28" s="6"/>
    </row>
    <row r="29" spans="1:21" ht="21.75" x14ac:dyDescent="0.5">
      <c r="A29" s="11"/>
      <c r="B29" s="11"/>
      <c r="C29" s="6"/>
      <c r="D29" s="6"/>
      <c r="E29" s="6"/>
      <c r="F29" s="6"/>
      <c r="G29" s="6"/>
      <c r="H29" s="6"/>
      <c r="I29" s="6"/>
      <c r="J29" s="6"/>
      <c r="K29" s="6"/>
    </row>
    <row r="30" spans="1:21" ht="21.75" x14ac:dyDescent="0.5">
      <c r="A30" s="11"/>
      <c r="B30" s="11"/>
      <c r="C30" s="6"/>
      <c r="D30" s="6"/>
      <c r="E30" s="6"/>
      <c r="F30" s="6"/>
      <c r="G30" s="6"/>
      <c r="H30" s="6"/>
      <c r="I30" s="6"/>
      <c r="J30" s="6"/>
      <c r="K30" s="6"/>
    </row>
    <row r="31" spans="1:21" ht="21.75" x14ac:dyDescent="0.5">
      <c r="A31" s="11"/>
      <c r="B31" s="11"/>
      <c r="C31" s="6"/>
      <c r="D31" s="6"/>
      <c r="E31" s="6"/>
      <c r="F31" s="6"/>
      <c r="G31" s="6"/>
      <c r="H31" s="6"/>
      <c r="I31" s="6"/>
      <c r="J31" s="6"/>
      <c r="K31" s="6"/>
    </row>
    <row r="32" spans="1:21" ht="21.75" x14ac:dyDescent="0.5">
      <c r="A32" s="11"/>
      <c r="B32" s="11"/>
      <c r="C32" s="6"/>
      <c r="D32" s="6"/>
      <c r="E32" s="6"/>
      <c r="F32" s="6"/>
      <c r="G32" s="6"/>
      <c r="H32" s="6"/>
      <c r="I32" s="6"/>
      <c r="J32" s="6"/>
      <c r="K32" s="6"/>
    </row>
    <row r="33" spans="1:11" ht="21.75" x14ac:dyDescent="0.5">
      <c r="A33" s="11"/>
      <c r="B33" s="11"/>
      <c r="C33" s="6"/>
      <c r="D33" s="6"/>
      <c r="E33" s="6"/>
      <c r="F33" s="6"/>
      <c r="G33" s="6"/>
      <c r="H33" s="6"/>
      <c r="I33" s="6"/>
      <c r="J33" s="6"/>
      <c r="K33" s="6"/>
    </row>
    <row r="34" spans="1:11" ht="21.75" x14ac:dyDescent="0.5">
      <c r="A34" s="11"/>
      <c r="B34" s="11"/>
      <c r="C34" s="6"/>
      <c r="D34" s="6"/>
      <c r="E34" s="6"/>
      <c r="F34" s="6"/>
      <c r="G34" s="6"/>
      <c r="H34" s="6"/>
      <c r="I34" s="6"/>
      <c r="J34" s="6"/>
      <c r="K34" s="6"/>
    </row>
    <row r="35" spans="1:11" ht="21.75" x14ac:dyDescent="0.5">
      <c r="A35" s="11"/>
      <c r="B35" s="11"/>
      <c r="C35" s="6"/>
      <c r="D35" s="6"/>
      <c r="E35" s="6"/>
      <c r="F35" s="6"/>
      <c r="G35" s="6"/>
      <c r="H35" s="6"/>
      <c r="I35" s="6"/>
      <c r="J35" s="6"/>
      <c r="K35" s="6"/>
    </row>
    <row r="36" spans="1:11" ht="21.75" x14ac:dyDescent="0.5">
      <c r="A36" s="11"/>
      <c r="B36" s="11"/>
      <c r="C36" s="6"/>
      <c r="D36" s="6"/>
      <c r="E36" s="6"/>
      <c r="F36" s="6"/>
      <c r="G36" s="6"/>
      <c r="H36" s="6"/>
      <c r="I36" s="6"/>
      <c r="J36" s="6"/>
      <c r="K36" s="6"/>
    </row>
    <row r="37" spans="1:11" ht="21.75" x14ac:dyDescent="0.5">
      <c r="A37" s="11"/>
      <c r="B37" s="11"/>
      <c r="C37" s="6"/>
      <c r="D37" s="6"/>
      <c r="E37" s="6"/>
      <c r="F37" s="6"/>
      <c r="G37" s="6"/>
      <c r="H37" s="6"/>
      <c r="I37" s="6"/>
      <c r="J37" s="6"/>
      <c r="K37" s="6"/>
    </row>
    <row r="38" spans="1:11" ht="21.75" x14ac:dyDescent="0.5">
      <c r="A38" s="11"/>
      <c r="B38" s="11"/>
      <c r="C38" s="6"/>
      <c r="D38" s="6"/>
      <c r="E38" s="6"/>
      <c r="F38" s="6"/>
      <c r="G38" s="6"/>
      <c r="H38" s="6"/>
      <c r="I38" s="6"/>
      <c r="J38" s="6"/>
      <c r="K38" s="6"/>
    </row>
    <row r="39" spans="1:11" ht="21.75" x14ac:dyDescent="0.5">
      <c r="A39" s="11"/>
      <c r="B39" s="11"/>
      <c r="C39" s="6"/>
      <c r="D39" s="6"/>
      <c r="E39" s="6"/>
      <c r="F39" s="6"/>
      <c r="G39" s="6"/>
      <c r="H39" s="6"/>
      <c r="I39" s="6"/>
      <c r="J39" s="6"/>
      <c r="K39" s="6"/>
    </row>
  </sheetData>
  <mergeCells count="6">
    <mergeCell ref="L5:T5"/>
    <mergeCell ref="B2:I2"/>
    <mergeCell ref="A4:B4"/>
    <mergeCell ref="H4:I4"/>
    <mergeCell ref="A16:B16"/>
    <mergeCell ref="H16:I16"/>
  </mergeCells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T23"/>
  <sheetViews>
    <sheetView rightToLeft="1" workbookViewId="0">
      <selection activeCell="C10" sqref="C10"/>
    </sheetView>
  </sheetViews>
  <sheetFormatPr defaultRowHeight="14.25" x14ac:dyDescent="0.2"/>
  <cols>
    <col min="2" max="3" width="20.625" customWidth="1"/>
  </cols>
  <sheetData>
    <row r="1" spans="1:20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ht="30" customHeight="1" x14ac:dyDescent="0.2">
      <c r="A4" s="16"/>
      <c r="B4" s="54" t="s">
        <v>120</v>
      </c>
      <c r="C4" s="54" t="s">
        <v>121</v>
      </c>
      <c r="D4" s="16"/>
      <c r="E4" s="481" t="s">
        <v>275</v>
      </c>
      <c r="F4" s="481"/>
      <c r="G4" s="481"/>
      <c r="H4" s="481"/>
      <c r="I4" s="481"/>
      <c r="J4" s="481"/>
      <c r="K4" s="481"/>
      <c r="L4" s="481"/>
      <c r="M4" s="481"/>
      <c r="N4" s="16"/>
      <c r="O4" s="16"/>
      <c r="P4" s="16"/>
      <c r="Q4" s="16"/>
      <c r="R4" s="16"/>
      <c r="S4" s="16"/>
      <c r="T4" s="16"/>
    </row>
    <row r="5" spans="1:20" ht="30" customHeight="1" x14ac:dyDescent="0.2">
      <c r="A5" s="16"/>
      <c r="B5" s="323">
        <f>'جدول رقم 5'!C18+'جدول رقم 5'!E18</f>
        <v>515982.8</v>
      </c>
      <c r="C5" s="323">
        <f>'جدول رقم 5'!D18+'جدول رقم 5'!F18</f>
        <v>19958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</row>
    <row r="6" spans="1:20" x14ac:dyDescent="0.2">
      <c r="A6" s="16"/>
      <c r="B6" s="55">
        <v>0.96</v>
      </c>
      <c r="C6" s="55">
        <v>0.04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1.75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480"/>
      <c r="M7" s="480"/>
      <c r="N7" s="480"/>
      <c r="O7" s="480"/>
      <c r="P7" s="480"/>
      <c r="Q7" s="480"/>
      <c r="R7" s="480"/>
      <c r="S7" s="480"/>
      <c r="T7" s="480"/>
    </row>
    <row r="8" spans="1:20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  <row r="20" spans="1:20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</row>
    <row r="21" spans="1:20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</row>
    <row r="22" spans="1:20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</row>
  </sheetData>
  <mergeCells count="2">
    <mergeCell ref="L7:T7"/>
    <mergeCell ref="E4:M4"/>
  </mergeCells>
  <pageMargins left="0.7" right="0.7" top="0.75" bottom="0.75" header="0.3" footer="0.3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U24"/>
  <sheetViews>
    <sheetView rightToLeft="1" workbookViewId="0"/>
  </sheetViews>
  <sheetFormatPr defaultRowHeight="14.25" x14ac:dyDescent="0.2"/>
  <cols>
    <col min="1" max="1" width="26.375" customWidth="1"/>
    <col min="2" max="6" width="10.625" customWidth="1"/>
  </cols>
  <sheetData>
    <row r="1" spans="1:2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8.5" customHeight="1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</row>
    <row r="4" spans="1:21" ht="24.95" customHeight="1" x14ac:dyDescent="0.2">
      <c r="A4" s="57" t="s">
        <v>125</v>
      </c>
      <c r="B4" s="57" t="s">
        <v>22</v>
      </c>
      <c r="C4" s="57" t="s">
        <v>122</v>
      </c>
      <c r="D4" s="58" t="s">
        <v>31</v>
      </c>
      <c r="E4" s="58" t="s">
        <v>123</v>
      </c>
      <c r="F4" s="58" t="s">
        <v>124</v>
      </c>
      <c r="G4" s="16"/>
      <c r="I4" s="482" t="s">
        <v>276</v>
      </c>
      <c r="J4" s="483"/>
      <c r="K4" s="483"/>
      <c r="L4" s="483"/>
      <c r="M4" s="483"/>
      <c r="N4" s="483"/>
      <c r="O4" s="483"/>
      <c r="P4" s="483"/>
      <c r="Q4" s="483"/>
      <c r="R4" s="483"/>
      <c r="S4" s="483"/>
      <c r="T4" s="483"/>
      <c r="U4" s="484"/>
    </row>
    <row r="5" spans="1:21" ht="24.95" customHeight="1" x14ac:dyDescent="0.2">
      <c r="A5" s="59" t="s">
        <v>114</v>
      </c>
      <c r="B5" s="60">
        <f>'جدول رقم 5'!C7+'جدول رقم 5'!E7</f>
        <v>114106</v>
      </c>
      <c r="C5" s="60">
        <f>'جدول رقم 5'!D7+'جدول رقم 5'!F7</f>
        <v>851</v>
      </c>
      <c r="D5" s="60">
        <f>SUM(B5:C5)</f>
        <v>114957</v>
      </c>
      <c r="E5" s="61">
        <f>B5/D5</f>
        <v>0.99259723200849015</v>
      </c>
      <c r="F5" s="61">
        <f>C5/D5</f>
        <v>7.4027679915098692E-3</v>
      </c>
      <c r="G5" s="44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1:21" ht="24.95" customHeight="1" x14ac:dyDescent="0.2">
      <c r="A6" s="62" t="s">
        <v>7</v>
      </c>
      <c r="B6" s="60">
        <f>'جدول رقم 5'!C8+'جدول رقم 5'!E8</f>
        <v>284747</v>
      </c>
      <c r="C6" s="60">
        <f>'جدول رقم 5'!D8+'جدول رقم 5'!F8</f>
        <v>4744</v>
      </c>
      <c r="D6" s="60">
        <f t="shared" ref="D6:D15" si="0">SUM(B6:C6)</f>
        <v>289491</v>
      </c>
      <c r="E6" s="61">
        <f t="shared" ref="E6:E15" si="1">B6/D6</f>
        <v>0.98361261662711452</v>
      </c>
      <c r="F6" s="61">
        <f t="shared" ref="F6:F15" si="2">C6/D6</f>
        <v>1.6387383372885513E-2</v>
      </c>
      <c r="G6" s="44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4.95" customHeight="1" x14ac:dyDescent="0.2">
      <c r="A7" s="59" t="s">
        <v>115</v>
      </c>
      <c r="B7" s="60">
        <f>'جدول رقم 5'!C9+'جدول رقم 5'!E9</f>
        <v>1549</v>
      </c>
      <c r="C7" s="60">
        <f>'جدول رقم 5'!D9+'جدول رقم 5'!F9</f>
        <v>44</v>
      </c>
      <c r="D7" s="60">
        <f t="shared" si="0"/>
        <v>1593</v>
      </c>
      <c r="E7" s="61">
        <f t="shared" si="1"/>
        <v>0.97237915881983683</v>
      </c>
      <c r="F7" s="61">
        <f t="shared" si="2"/>
        <v>2.7620841180163214E-2</v>
      </c>
      <c r="G7" s="44"/>
      <c r="H7" s="480"/>
      <c r="I7" s="480"/>
      <c r="J7" s="480"/>
      <c r="K7" s="480"/>
      <c r="L7" s="480"/>
      <c r="M7" s="480"/>
      <c r="N7" s="480"/>
      <c r="O7" s="480"/>
      <c r="P7" s="480"/>
      <c r="Q7" s="16"/>
      <c r="R7" s="16"/>
      <c r="S7" s="16"/>
      <c r="T7" s="16"/>
      <c r="U7" s="16"/>
    </row>
    <row r="8" spans="1:21" ht="24.95" customHeight="1" x14ac:dyDescent="0.2">
      <c r="A8" s="62" t="s">
        <v>116</v>
      </c>
      <c r="B8" s="60">
        <f>'جدول رقم 5'!C10+'جدول رقم 5'!E10</f>
        <v>38570</v>
      </c>
      <c r="C8" s="60">
        <f>'جدول رقم 5'!D10+'جدول رقم 5'!F10</f>
        <v>201</v>
      </c>
      <c r="D8" s="60">
        <f t="shared" si="0"/>
        <v>38771</v>
      </c>
      <c r="E8" s="61">
        <f t="shared" si="1"/>
        <v>0.99481571277501224</v>
      </c>
      <c r="F8" s="61">
        <f t="shared" si="2"/>
        <v>5.1842872249877481E-3</v>
      </c>
      <c r="G8" s="44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ht="24.95" customHeight="1" x14ac:dyDescent="0.2">
      <c r="A9" s="59" t="s">
        <v>117</v>
      </c>
      <c r="B9" s="60">
        <f>'جدول رقم 5'!C11+'جدول رقم 5'!E11</f>
        <v>282</v>
      </c>
      <c r="C9" s="60">
        <f>'جدول رقم 5'!D11+'جدول رقم 5'!F11</f>
        <v>0</v>
      </c>
      <c r="D9" s="60">
        <f t="shared" si="0"/>
        <v>282</v>
      </c>
      <c r="E9" s="61">
        <f t="shared" si="1"/>
        <v>1</v>
      </c>
      <c r="F9" s="61">
        <f t="shared" si="2"/>
        <v>0</v>
      </c>
      <c r="G9" s="44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24.95" customHeight="1" x14ac:dyDescent="0.2">
      <c r="A10" s="62" t="s">
        <v>118</v>
      </c>
      <c r="B10" s="60">
        <f>'جدول رقم 5'!C12+'جدول رقم 5'!E12</f>
        <v>19329</v>
      </c>
      <c r="C10" s="60">
        <f>'جدول رقم 5'!D12+'جدول رقم 5'!F12</f>
        <v>7807</v>
      </c>
      <c r="D10" s="60">
        <f t="shared" si="0"/>
        <v>27136</v>
      </c>
      <c r="E10" s="61">
        <f t="shared" si="1"/>
        <v>0.71230100235849059</v>
      </c>
      <c r="F10" s="61">
        <f>C10/D10</f>
        <v>0.28769899764150941</v>
      </c>
      <c r="G10" s="44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24.95" customHeight="1" x14ac:dyDescent="0.2">
      <c r="A11" s="59" t="s">
        <v>202</v>
      </c>
      <c r="B11" s="60">
        <f>'جدول رقم 5'!C13+'جدول رقم 5'!E13</f>
        <v>20230.8</v>
      </c>
      <c r="C11" s="60">
        <f>'جدول رقم 5'!D13+'جدول رقم 5'!F13</f>
        <v>262</v>
      </c>
      <c r="D11" s="60">
        <f t="shared" si="0"/>
        <v>20492.8</v>
      </c>
      <c r="E11" s="61">
        <f t="shared" si="1"/>
        <v>0.98721502186133669</v>
      </c>
      <c r="F11" s="61">
        <f t="shared" si="2"/>
        <v>1.2784978138663337E-2</v>
      </c>
      <c r="G11" s="44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ht="24.95" customHeight="1" x14ac:dyDescent="0.2">
      <c r="A12" s="62" t="s">
        <v>119</v>
      </c>
      <c r="B12" s="60">
        <f>'جدول رقم 5'!C14+'جدول رقم 5'!E14</f>
        <v>22925</v>
      </c>
      <c r="C12" s="60">
        <f>'جدول رقم 5'!D14+'جدول رقم 5'!F14</f>
        <v>2215</v>
      </c>
      <c r="D12" s="60">
        <f t="shared" si="0"/>
        <v>25140</v>
      </c>
      <c r="E12" s="61">
        <f t="shared" si="1"/>
        <v>0.91189339697692917</v>
      </c>
      <c r="F12" s="61">
        <f t="shared" si="2"/>
        <v>8.8106603023070801E-2</v>
      </c>
      <c r="G12" s="44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24.95" customHeight="1" x14ac:dyDescent="0.2">
      <c r="A13" s="59" t="s">
        <v>12</v>
      </c>
      <c r="B13" s="60">
        <f>'جدول رقم 5'!C15+'جدول رقم 5'!E15</f>
        <v>2094</v>
      </c>
      <c r="C13" s="60">
        <f>'جدول رقم 5'!D15+'جدول رقم 5'!F15</f>
        <v>98</v>
      </c>
      <c r="D13" s="60">
        <f t="shared" si="0"/>
        <v>2192</v>
      </c>
      <c r="E13" s="61">
        <f t="shared" si="1"/>
        <v>0.95529197080291972</v>
      </c>
      <c r="F13" s="61">
        <f t="shared" si="2"/>
        <v>4.4708029197080293E-2</v>
      </c>
      <c r="G13" s="44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ht="24.95" customHeight="1" x14ac:dyDescent="0.2">
      <c r="A14" s="62" t="s">
        <v>13</v>
      </c>
      <c r="B14" s="60">
        <f>'جدول رقم 5'!C16+'جدول رقم 5'!E16</f>
        <v>9334</v>
      </c>
      <c r="C14" s="60">
        <f>'جدول رقم 5'!D16+'جدول رقم 5'!F16</f>
        <v>3632</v>
      </c>
      <c r="D14" s="60">
        <f t="shared" si="0"/>
        <v>12966</v>
      </c>
      <c r="E14" s="61">
        <f t="shared" si="1"/>
        <v>0.71988277032238157</v>
      </c>
      <c r="F14" s="61">
        <f t="shared" si="2"/>
        <v>0.28011722967761837</v>
      </c>
      <c r="G14" s="44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24.95" customHeight="1" x14ac:dyDescent="0.2">
      <c r="A15" s="59" t="s">
        <v>14</v>
      </c>
      <c r="B15" s="60">
        <f>'جدول رقم 5'!C17+'جدول رقم 5'!E17</f>
        <v>2816</v>
      </c>
      <c r="C15" s="60">
        <f>'جدول رقم 5'!D17+'جدول رقم 5'!F17</f>
        <v>104</v>
      </c>
      <c r="D15" s="60">
        <f t="shared" si="0"/>
        <v>2920</v>
      </c>
      <c r="E15" s="61">
        <f t="shared" si="1"/>
        <v>0.96438356164383565</v>
      </c>
      <c r="F15" s="61">
        <f t="shared" si="2"/>
        <v>3.5616438356164383E-2</v>
      </c>
      <c r="G15" s="44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x14ac:dyDescent="0.2">
      <c r="A16" s="16"/>
      <c r="B16" s="23"/>
      <c r="C16" s="23"/>
      <c r="D16" s="23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</sheetData>
  <mergeCells count="2">
    <mergeCell ref="H7:P7"/>
    <mergeCell ref="I4:U4"/>
  </mergeCells>
  <pageMargins left="0.7" right="0.7" top="0.75" bottom="0.75" header="0.3" footer="0.3"/>
  <pageSetup paperSize="9" orientation="portrait" r:id="rId1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P23"/>
  <sheetViews>
    <sheetView rightToLeft="1" zoomScale="84" zoomScaleNormal="84" workbookViewId="0"/>
  </sheetViews>
  <sheetFormatPr defaultRowHeight="14.25" x14ac:dyDescent="0.2"/>
  <cols>
    <col min="2" max="2" width="35.875" customWidth="1"/>
    <col min="3" max="4" width="23.25" customWidth="1"/>
  </cols>
  <sheetData>
    <row r="1" spans="1:16" x14ac:dyDescent="0.2">
      <c r="A1" s="104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x14ac:dyDescent="0.2">
      <c r="A2" s="104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s="3" customFormat="1" ht="30" customHeight="1" x14ac:dyDescent="0.2">
      <c r="A3" s="105"/>
      <c r="B3" s="64" t="s">
        <v>0</v>
      </c>
      <c r="C3" s="64" t="s">
        <v>126</v>
      </c>
      <c r="D3" s="65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</row>
    <row r="4" spans="1:16" s="3" customFormat="1" ht="30" customHeight="1" x14ac:dyDescent="0.2">
      <c r="A4" s="105"/>
      <c r="B4" s="324" t="s">
        <v>114</v>
      </c>
      <c r="C4" s="325">
        <f>'جدول رقم 5'!D7+'جدول رقم 5'!F7</f>
        <v>851</v>
      </c>
      <c r="D4" s="66"/>
      <c r="E4" s="106"/>
      <c r="F4" s="482" t="s">
        <v>277</v>
      </c>
      <c r="G4" s="483"/>
      <c r="H4" s="483"/>
      <c r="I4" s="483"/>
      <c r="J4" s="483"/>
      <c r="K4" s="483"/>
      <c r="L4" s="483"/>
      <c r="M4" s="483"/>
      <c r="N4" s="483"/>
      <c r="O4" s="484"/>
      <c r="P4" s="63"/>
    </row>
    <row r="5" spans="1:16" s="3" customFormat="1" ht="30" customHeight="1" x14ac:dyDescent="0.2">
      <c r="A5" s="105"/>
      <c r="B5" s="324" t="s">
        <v>7</v>
      </c>
      <c r="C5" s="325">
        <f>'جدول رقم 5'!D8+'جدول رقم 5'!F8</f>
        <v>4744</v>
      </c>
      <c r="D5" s="66"/>
      <c r="E5" s="106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</row>
    <row r="6" spans="1:16" s="3" customFormat="1" ht="30" customHeight="1" x14ac:dyDescent="0.2">
      <c r="A6" s="105"/>
      <c r="B6" s="324" t="s">
        <v>115</v>
      </c>
      <c r="C6" s="325">
        <f>'جدول رقم 5'!D9+'جدول رقم 5'!F9</f>
        <v>44</v>
      </c>
      <c r="D6" s="66"/>
      <c r="E6" s="106"/>
      <c r="F6" s="63"/>
      <c r="G6" s="63"/>
      <c r="H6" s="63"/>
      <c r="I6" s="63"/>
      <c r="J6" s="63"/>
      <c r="K6" s="63"/>
      <c r="L6" s="63"/>
      <c r="M6" s="63"/>
      <c r="N6" s="63"/>
      <c r="O6" s="63"/>
      <c r="P6" s="63"/>
    </row>
    <row r="7" spans="1:16" s="3" customFormat="1" ht="30" customHeight="1" x14ac:dyDescent="0.2">
      <c r="A7" s="105"/>
      <c r="B7" s="324" t="s">
        <v>116</v>
      </c>
      <c r="C7" s="325">
        <f>'جدول رقم 5'!D10+'جدول رقم 5'!F10</f>
        <v>201</v>
      </c>
      <c r="D7" s="66"/>
      <c r="E7" s="106"/>
      <c r="F7" s="63"/>
      <c r="G7" s="63"/>
      <c r="H7" s="63"/>
      <c r="I7" s="63"/>
      <c r="J7" s="63"/>
      <c r="K7" s="63"/>
      <c r="L7" s="63"/>
      <c r="M7" s="63"/>
      <c r="N7" s="63"/>
      <c r="O7" s="63"/>
      <c r="P7" s="63"/>
    </row>
    <row r="8" spans="1:16" s="3" customFormat="1" ht="30" customHeight="1" x14ac:dyDescent="0.2">
      <c r="A8" s="105"/>
      <c r="B8" s="324" t="s">
        <v>117</v>
      </c>
      <c r="C8" s="325">
        <f>'جدول رقم 5'!D11+'جدول رقم 5'!F11</f>
        <v>0</v>
      </c>
      <c r="D8" s="66"/>
      <c r="E8" s="106"/>
      <c r="F8" s="63"/>
      <c r="G8" s="63"/>
      <c r="H8" s="63"/>
      <c r="I8" s="63"/>
      <c r="J8" s="63"/>
      <c r="K8" s="63"/>
      <c r="L8" s="63"/>
      <c r="M8" s="63"/>
      <c r="N8" s="63"/>
      <c r="O8" s="63"/>
      <c r="P8" s="63"/>
    </row>
    <row r="9" spans="1:16" s="3" customFormat="1" ht="30" customHeight="1" x14ac:dyDescent="0.2">
      <c r="A9" s="105"/>
      <c r="B9" s="324" t="s">
        <v>118</v>
      </c>
      <c r="C9" s="325">
        <f>'جدول رقم 5'!D12+'جدول رقم 5'!F12</f>
        <v>7807</v>
      </c>
      <c r="D9" s="66"/>
      <c r="E9" s="106"/>
      <c r="F9" s="63"/>
      <c r="G9" s="63"/>
      <c r="H9" s="63"/>
      <c r="I9" s="63"/>
      <c r="J9" s="63"/>
      <c r="K9" s="63"/>
      <c r="L9" s="63"/>
      <c r="M9" s="63"/>
      <c r="N9" s="63"/>
      <c r="O9" s="63"/>
      <c r="P9" s="63"/>
    </row>
    <row r="10" spans="1:16" s="3" customFormat="1" ht="30" customHeight="1" x14ac:dyDescent="0.2">
      <c r="A10" s="105"/>
      <c r="B10" s="324" t="s">
        <v>202</v>
      </c>
      <c r="C10" s="325">
        <f>'جدول رقم 5'!D13+'جدول رقم 5'!F13</f>
        <v>262</v>
      </c>
      <c r="D10" s="66"/>
      <c r="E10" s="106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</row>
    <row r="11" spans="1:16" s="3" customFormat="1" ht="30" customHeight="1" x14ac:dyDescent="0.2">
      <c r="A11" s="105"/>
      <c r="B11" s="324" t="s">
        <v>119</v>
      </c>
      <c r="C11" s="325">
        <f>'جدول رقم 5'!D14+'جدول رقم 5'!F14</f>
        <v>2215</v>
      </c>
      <c r="D11" s="66"/>
      <c r="E11" s="106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</row>
    <row r="12" spans="1:16" s="3" customFormat="1" ht="30" customHeight="1" x14ac:dyDescent="0.2">
      <c r="A12" s="105"/>
      <c r="B12" s="324" t="s">
        <v>12</v>
      </c>
      <c r="C12" s="325">
        <f>'جدول رقم 5'!D15+'جدول رقم 5'!F15</f>
        <v>98</v>
      </c>
      <c r="D12" s="66"/>
      <c r="E12" s="106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</row>
    <row r="13" spans="1:16" s="3" customFormat="1" ht="30" customHeight="1" x14ac:dyDescent="0.2">
      <c r="A13" s="105"/>
      <c r="B13" s="324" t="s">
        <v>13</v>
      </c>
      <c r="C13" s="325">
        <f>'جدول رقم 5'!D16+'جدول رقم 5'!F16</f>
        <v>3632</v>
      </c>
      <c r="D13" s="66"/>
      <c r="E13" s="106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</row>
    <row r="14" spans="1:16" s="3" customFormat="1" ht="30" customHeight="1" x14ac:dyDescent="0.2">
      <c r="A14" s="105"/>
      <c r="B14" s="324" t="s">
        <v>14</v>
      </c>
      <c r="C14" s="325">
        <f>'جدول رقم 5'!D17+'جدول رقم 5'!F17</f>
        <v>104</v>
      </c>
      <c r="D14" s="66"/>
      <c r="E14" s="106"/>
      <c r="F14" s="63"/>
      <c r="G14" s="63"/>
      <c r="H14" s="63"/>
      <c r="I14" s="63"/>
      <c r="J14" s="63"/>
      <c r="K14" s="63"/>
      <c r="L14" s="63"/>
      <c r="M14" s="63"/>
      <c r="N14" s="63"/>
      <c r="O14" s="63"/>
      <c r="P14" s="63"/>
    </row>
    <row r="15" spans="1:16" x14ac:dyDescent="0.2">
      <c r="A15" s="104"/>
      <c r="B15" s="16"/>
      <c r="C15" s="23"/>
      <c r="D15" s="23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x14ac:dyDescent="0.2">
      <c r="A16" s="104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2:16" x14ac:dyDescent="0.2"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2:16" x14ac:dyDescent="0.2"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2:16" x14ac:dyDescent="0.2"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2:16" x14ac:dyDescent="0.2"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2:16" x14ac:dyDescent="0.2"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2:16" x14ac:dyDescent="0.2"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  <row r="23" spans="2:16" x14ac:dyDescent="0.2"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</row>
  </sheetData>
  <mergeCells count="1">
    <mergeCell ref="F4:O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J19"/>
  <sheetViews>
    <sheetView rightToLeft="1" workbookViewId="0">
      <selection sqref="A1:I18"/>
    </sheetView>
  </sheetViews>
  <sheetFormatPr defaultRowHeight="14.25" x14ac:dyDescent="0.2"/>
  <cols>
    <col min="1" max="1" width="4.625" style="147" customWidth="1"/>
    <col min="2" max="2" width="26.5" bestFit="1" customWidth="1"/>
    <col min="3" max="3" width="18.875" bestFit="1" customWidth="1"/>
    <col min="4" max="7" width="18.125" customWidth="1"/>
    <col min="8" max="8" width="51.375" bestFit="1" customWidth="1"/>
    <col min="9" max="9" width="4.625" style="147" customWidth="1"/>
  </cols>
  <sheetData>
    <row r="1" spans="1:10" s="150" customFormat="1" ht="20.100000000000001" customHeight="1" x14ac:dyDescent="0.2">
      <c r="A1" s="580" t="s">
        <v>18</v>
      </c>
      <c r="B1" s="581"/>
      <c r="C1" s="581"/>
      <c r="D1" s="581"/>
      <c r="E1" s="582"/>
      <c r="F1" s="406" t="s">
        <v>291</v>
      </c>
      <c r="G1" s="407"/>
      <c r="H1" s="407"/>
      <c r="I1" s="408"/>
      <c r="J1" s="149"/>
    </row>
    <row r="2" spans="1:10" ht="20.100000000000001" customHeight="1" x14ac:dyDescent="0.2">
      <c r="A2" s="587" t="s">
        <v>134</v>
      </c>
      <c r="B2" s="588"/>
      <c r="C2" s="588"/>
      <c r="D2" s="588"/>
      <c r="E2" s="588"/>
      <c r="F2" s="588"/>
      <c r="G2" s="588"/>
      <c r="H2" s="588"/>
      <c r="I2" s="589"/>
      <c r="J2" s="16"/>
    </row>
    <row r="3" spans="1:10" ht="20.100000000000001" customHeight="1" x14ac:dyDescent="0.2">
      <c r="A3" s="151"/>
      <c r="B3" s="590" t="s">
        <v>290</v>
      </c>
      <c r="C3" s="590"/>
      <c r="D3" s="590"/>
      <c r="E3" s="590"/>
      <c r="F3" s="590"/>
      <c r="G3" s="590"/>
      <c r="H3" s="590"/>
      <c r="I3" s="151"/>
      <c r="J3" s="16"/>
    </row>
    <row r="4" spans="1:10" ht="20.100000000000001" customHeight="1" x14ac:dyDescent="0.2">
      <c r="A4" s="370" t="s">
        <v>0</v>
      </c>
      <c r="B4" s="371"/>
      <c r="C4" s="140" t="s">
        <v>1</v>
      </c>
      <c r="D4" s="140" t="s">
        <v>2</v>
      </c>
      <c r="E4" s="140" t="s">
        <v>3</v>
      </c>
      <c r="F4" s="140" t="s">
        <v>4</v>
      </c>
      <c r="G4" s="140" t="s">
        <v>5</v>
      </c>
      <c r="H4" s="361" t="s">
        <v>33</v>
      </c>
      <c r="I4" s="362"/>
      <c r="J4" s="16"/>
    </row>
    <row r="5" spans="1:10" ht="20.100000000000001" customHeight="1" x14ac:dyDescent="0.2">
      <c r="A5" s="372"/>
      <c r="B5" s="373"/>
      <c r="C5" s="352" t="s">
        <v>283</v>
      </c>
      <c r="D5" s="140" t="s">
        <v>284</v>
      </c>
      <c r="E5" s="140" t="s">
        <v>285</v>
      </c>
      <c r="F5" s="140" t="s">
        <v>286</v>
      </c>
      <c r="G5" s="140" t="s">
        <v>45</v>
      </c>
      <c r="H5" s="363"/>
      <c r="I5" s="364"/>
      <c r="J5" s="16"/>
    </row>
    <row r="6" spans="1:10" ht="20.100000000000001" customHeight="1" x14ac:dyDescent="0.2">
      <c r="A6" s="124">
        <v>1</v>
      </c>
      <c r="B6" s="125" t="s">
        <v>144</v>
      </c>
      <c r="C6" s="132">
        <v>20342</v>
      </c>
      <c r="D6" s="132">
        <v>22098</v>
      </c>
      <c r="E6" s="132">
        <v>29298</v>
      </c>
      <c r="F6" s="132">
        <v>13863</v>
      </c>
      <c r="G6" s="132">
        <f t="shared" ref="G6:G17" si="0">SUM(C6:F6)</f>
        <v>85601</v>
      </c>
      <c r="H6" s="127" t="s">
        <v>34</v>
      </c>
      <c r="I6" s="126">
        <v>1</v>
      </c>
      <c r="J6" s="16"/>
    </row>
    <row r="7" spans="1:10" ht="20.100000000000001" customHeight="1" x14ac:dyDescent="0.2">
      <c r="A7" s="128">
        <v>2</v>
      </c>
      <c r="B7" s="129" t="s">
        <v>7</v>
      </c>
      <c r="C7" s="133">
        <v>113580</v>
      </c>
      <c r="D7" s="133">
        <v>116981</v>
      </c>
      <c r="E7" s="133">
        <v>11078</v>
      </c>
      <c r="F7" s="133">
        <v>11310</v>
      </c>
      <c r="G7" s="133">
        <f t="shared" si="0"/>
        <v>252949</v>
      </c>
      <c r="H7" s="131" t="s">
        <v>35</v>
      </c>
      <c r="I7" s="130">
        <v>2</v>
      </c>
      <c r="J7" s="16"/>
    </row>
    <row r="8" spans="1:10" ht="20.100000000000001" customHeight="1" x14ac:dyDescent="0.2">
      <c r="A8" s="124">
        <v>3</v>
      </c>
      <c r="B8" s="125" t="s">
        <v>8</v>
      </c>
      <c r="C8" s="132">
        <v>0</v>
      </c>
      <c r="D8" s="132">
        <v>0</v>
      </c>
      <c r="E8" s="132">
        <v>0</v>
      </c>
      <c r="F8" s="132">
        <v>311</v>
      </c>
      <c r="G8" s="132">
        <f t="shared" si="0"/>
        <v>311</v>
      </c>
      <c r="H8" s="127" t="s">
        <v>36</v>
      </c>
      <c r="I8" s="126">
        <v>3</v>
      </c>
      <c r="J8" s="16"/>
    </row>
    <row r="9" spans="1:10" ht="20.100000000000001" customHeight="1" x14ac:dyDescent="0.2">
      <c r="A9" s="128">
        <v>4</v>
      </c>
      <c r="B9" s="129" t="s">
        <v>9</v>
      </c>
      <c r="C9" s="133">
        <v>950</v>
      </c>
      <c r="D9" s="133">
        <v>9462</v>
      </c>
      <c r="E9" s="133">
        <v>9348</v>
      </c>
      <c r="F9" s="133">
        <v>5983</v>
      </c>
      <c r="G9" s="133">
        <f t="shared" si="0"/>
        <v>25743</v>
      </c>
      <c r="H9" s="131" t="s">
        <v>37</v>
      </c>
      <c r="I9" s="130">
        <v>4</v>
      </c>
      <c r="J9" s="16"/>
    </row>
    <row r="10" spans="1:10" ht="20.100000000000001" customHeight="1" x14ac:dyDescent="0.2">
      <c r="A10" s="124">
        <v>5</v>
      </c>
      <c r="B10" s="125" t="s">
        <v>10</v>
      </c>
      <c r="C10" s="132">
        <v>48</v>
      </c>
      <c r="D10" s="132">
        <v>183</v>
      </c>
      <c r="E10" s="132">
        <v>0</v>
      </c>
      <c r="F10" s="132">
        <v>0</v>
      </c>
      <c r="G10" s="132">
        <f t="shared" si="0"/>
        <v>231</v>
      </c>
      <c r="H10" s="127" t="s">
        <v>38</v>
      </c>
      <c r="I10" s="126">
        <v>5</v>
      </c>
      <c r="J10" s="16"/>
    </row>
    <row r="11" spans="1:10" ht="20.100000000000001" customHeight="1" x14ac:dyDescent="0.2">
      <c r="A11" s="128">
        <v>6</v>
      </c>
      <c r="B11" s="129" t="s">
        <v>11</v>
      </c>
      <c r="C11" s="133">
        <v>0</v>
      </c>
      <c r="D11" s="133">
        <v>0</v>
      </c>
      <c r="E11" s="133">
        <v>0</v>
      </c>
      <c r="F11" s="133">
        <v>11162</v>
      </c>
      <c r="G11" s="133">
        <f t="shared" si="0"/>
        <v>11162</v>
      </c>
      <c r="H11" s="131" t="s">
        <v>39</v>
      </c>
      <c r="I11" s="130">
        <v>6</v>
      </c>
      <c r="J11" s="16"/>
    </row>
    <row r="12" spans="1:10" ht="20.100000000000001" customHeight="1" x14ac:dyDescent="0.2">
      <c r="A12" s="124">
        <v>7</v>
      </c>
      <c r="B12" s="125" t="s">
        <v>192</v>
      </c>
      <c r="C12" s="132">
        <v>6820</v>
      </c>
      <c r="D12" s="132">
        <v>3780</v>
      </c>
      <c r="E12" s="132">
        <v>3255</v>
      </c>
      <c r="F12" s="132">
        <v>612.00000000000011</v>
      </c>
      <c r="G12" s="132">
        <f t="shared" si="0"/>
        <v>14467</v>
      </c>
      <c r="H12" s="127" t="s">
        <v>40</v>
      </c>
      <c r="I12" s="126">
        <v>7</v>
      </c>
      <c r="J12" s="16"/>
    </row>
    <row r="13" spans="1:10" ht="20.100000000000001" customHeight="1" x14ac:dyDescent="0.2">
      <c r="A13" s="128">
        <v>8</v>
      </c>
      <c r="B13" s="129" t="s">
        <v>32</v>
      </c>
      <c r="C13" s="133">
        <v>5635</v>
      </c>
      <c r="D13" s="133">
        <v>5145</v>
      </c>
      <c r="E13" s="133">
        <v>3048</v>
      </c>
      <c r="F13" s="133">
        <v>1602</v>
      </c>
      <c r="G13" s="133">
        <f t="shared" si="0"/>
        <v>15430</v>
      </c>
      <c r="H13" s="131" t="s">
        <v>41</v>
      </c>
      <c r="I13" s="130">
        <v>8</v>
      </c>
      <c r="J13" s="16"/>
    </row>
    <row r="14" spans="1:10" ht="20.100000000000001" customHeight="1" x14ac:dyDescent="0.2">
      <c r="A14" s="124">
        <v>9</v>
      </c>
      <c r="B14" s="125" t="s">
        <v>12</v>
      </c>
      <c r="C14" s="132">
        <v>420</v>
      </c>
      <c r="D14" s="132">
        <v>1092</v>
      </c>
      <c r="E14" s="132">
        <v>0</v>
      </c>
      <c r="F14" s="132">
        <v>0</v>
      </c>
      <c r="G14" s="132">
        <f t="shared" si="0"/>
        <v>1512</v>
      </c>
      <c r="H14" s="127" t="s">
        <v>42</v>
      </c>
      <c r="I14" s="126">
        <v>9</v>
      </c>
      <c r="J14" s="16"/>
    </row>
    <row r="15" spans="1:10" ht="20.100000000000001" customHeight="1" x14ac:dyDescent="0.2">
      <c r="A15" s="128">
        <v>10</v>
      </c>
      <c r="B15" s="129" t="s">
        <v>13</v>
      </c>
      <c r="C15" s="133">
        <v>1275</v>
      </c>
      <c r="D15" s="133">
        <v>3907</v>
      </c>
      <c r="E15" s="133">
        <v>2356</v>
      </c>
      <c r="F15" s="133">
        <v>0</v>
      </c>
      <c r="G15" s="133">
        <f t="shared" si="0"/>
        <v>7538</v>
      </c>
      <c r="H15" s="131" t="s">
        <v>43</v>
      </c>
      <c r="I15" s="130">
        <v>10</v>
      </c>
      <c r="J15" s="16"/>
    </row>
    <row r="16" spans="1:10" ht="20.100000000000001" customHeight="1" x14ac:dyDescent="0.2">
      <c r="A16" s="124">
        <v>11</v>
      </c>
      <c r="B16" s="125" t="s">
        <v>14</v>
      </c>
      <c r="C16" s="132">
        <v>436</v>
      </c>
      <c r="D16" s="132">
        <v>580</v>
      </c>
      <c r="E16" s="132">
        <v>586</v>
      </c>
      <c r="F16" s="132">
        <v>0</v>
      </c>
      <c r="G16" s="132">
        <f t="shared" si="0"/>
        <v>1602</v>
      </c>
      <c r="H16" s="127" t="s">
        <v>44</v>
      </c>
      <c r="I16" s="126">
        <v>11</v>
      </c>
      <c r="J16" s="16"/>
    </row>
    <row r="17" spans="1:10" ht="20.100000000000001" customHeight="1" x14ac:dyDescent="0.2">
      <c r="A17" s="369" t="s">
        <v>15</v>
      </c>
      <c r="B17" s="369"/>
      <c r="C17" s="139">
        <f>SUM(C6:C16)</f>
        <v>149506</v>
      </c>
      <c r="D17" s="139">
        <f>SUM(D6:D16)</f>
        <v>163228</v>
      </c>
      <c r="E17" s="139">
        <f>SUM(E6:E16)</f>
        <v>58969</v>
      </c>
      <c r="F17" s="139">
        <f>SUM(F6:F16)</f>
        <v>44843</v>
      </c>
      <c r="G17" s="139">
        <f t="shared" si="0"/>
        <v>416546</v>
      </c>
      <c r="H17" s="368" t="s">
        <v>45</v>
      </c>
      <c r="I17" s="368"/>
      <c r="J17" s="16"/>
    </row>
    <row r="18" spans="1:10" ht="20.100000000000001" customHeight="1" x14ac:dyDescent="0.35">
      <c r="A18" s="365" t="s">
        <v>287</v>
      </c>
      <c r="B18" s="366"/>
      <c r="C18" s="366"/>
      <c r="D18" s="366"/>
      <c r="E18" s="366"/>
      <c r="F18" s="366"/>
      <c r="G18" s="366"/>
      <c r="H18" s="366"/>
      <c r="I18" s="367"/>
      <c r="J18" s="16"/>
    </row>
    <row r="19" spans="1:10" x14ac:dyDescent="0.2">
      <c r="A19" s="146"/>
      <c r="B19" s="16"/>
      <c r="C19" s="16"/>
      <c r="D19" s="16"/>
      <c r="E19" s="16"/>
      <c r="F19" s="16"/>
      <c r="G19" s="16"/>
      <c r="H19" s="16"/>
      <c r="I19" s="146"/>
      <c r="J19" s="16"/>
    </row>
  </sheetData>
  <mergeCells count="9">
    <mergeCell ref="F1:I1"/>
    <mergeCell ref="A1:E1"/>
    <mergeCell ref="A2:I2"/>
    <mergeCell ref="A18:I18"/>
    <mergeCell ref="A4:B5"/>
    <mergeCell ref="H4:I5"/>
    <mergeCell ref="A17:B17"/>
    <mergeCell ref="H17:I17"/>
    <mergeCell ref="B3:H3"/>
  </mergeCells>
  <pageMargins left="0.7" right="0.7" top="0.75" bottom="0.75" header="0.3" footer="0.3"/>
  <pageSetup paperSize="9" scale="74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>
    <tabColor theme="0"/>
  </sheetPr>
  <dimension ref="A1:Z23"/>
  <sheetViews>
    <sheetView rightToLeft="1" topLeftCell="C1" zoomScale="69" zoomScaleNormal="69" workbookViewId="0">
      <selection activeCell="C14" sqref="C14:G14"/>
    </sheetView>
  </sheetViews>
  <sheetFormatPr defaultRowHeight="21.75" x14ac:dyDescent="0.5"/>
  <cols>
    <col min="1" max="1" width="5.625" style="6" customWidth="1"/>
    <col min="2" max="2" width="21.75" style="6" bestFit="1" customWidth="1"/>
    <col min="3" max="6" width="11.625" style="6" bestFit="1" customWidth="1"/>
    <col min="7" max="7" width="8.25" style="6" customWidth="1"/>
    <col min="8" max="8" width="19.375" style="6" bestFit="1" customWidth="1"/>
    <col min="9" max="11" width="11.625" style="6" bestFit="1" customWidth="1"/>
    <col min="12" max="13" width="12.625" style="6" bestFit="1" customWidth="1"/>
    <col min="14" max="14" width="23.375" style="6" bestFit="1" customWidth="1"/>
    <col min="15" max="16384" width="9" style="6"/>
  </cols>
  <sheetData>
    <row r="1" spans="1:26" x14ac:dyDescent="0.5">
      <c r="A1" s="25"/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spans="1:26" ht="23.25" x14ac:dyDescent="0.5">
      <c r="A2" s="26"/>
      <c r="B2" s="26"/>
      <c r="C2" s="26"/>
      <c r="D2" s="26"/>
      <c r="E2" s="26"/>
      <c r="F2" s="26"/>
      <c r="G2" s="26"/>
      <c r="H2" s="26"/>
      <c r="I2" s="485" t="s">
        <v>426</v>
      </c>
      <c r="J2" s="486"/>
      <c r="K2" s="486"/>
      <c r="L2" s="486"/>
      <c r="M2" s="487"/>
      <c r="N2" s="26"/>
      <c r="O2" s="488" t="s">
        <v>427</v>
      </c>
      <c r="P2" s="489"/>
      <c r="Q2" s="489"/>
      <c r="R2" s="489"/>
      <c r="S2" s="489"/>
      <c r="T2" s="489"/>
      <c r="U2" s="490"/>
      <c r="V2" s="25"/>
      <c r="W2" s="25"/>
      <c r="X2" s="25"/>
      <c r="Y2" s="25"/>
      <c r="Z2" s="25"/>
    </row>
    <row r="3" spans="1:26" x14ac:dyDescent="0.5">
      <c r="A3" s="499" t="s">
        <v>425</v>
      </c>
      <c r="B3" s="500"/>
      <c r="C3" s="509" t="s">
        <v>423</v>
      </c>
      <c r="D3" s="509"/>
      <c r="E3" s="509"/>
      <c r="F3" s="509"/>
      <c r="G3" s="509"/>
      <c r="H3" s="508"/>
      <c r="I3" s="508"/>
      <c r="J3" s="508"/>
      <c r="K3" s="508"/>
      <c r="L3" s="508"/>
      <c r="M3" s="508"/>
      <c r="N3" s="508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spans="1:26" ht="18" customHeight="1" x14ac:dyDescent="0.5">
      <c r="A4" s="501"/>
      <c r="B4" s="502"/>
      <c r="C4" s="509"/>
      <c r="D4" s="509"/>
      <c r="E4" s="509"/>
      <c r="F4" s="509"/>
      <c r="G4" s="509"/>
      <c r="H4" s="508"/>
      <c r="I4" s="508"/>
      <c r="J4" s="508"/>
      <c r="K4" s="508"/>
      <c r="L4" s="508"/>
      <c r="M4" s="508"/>
      <c r="N4" s="508"/>
      <c r="O4" s="25"/>
      <c r="P4" s="25"/>
      <c r="Q4" s="283"/>
      <c r="R4" s="283"/>
      <c r="S4" s="283"/>
      <c r="T4" s="283"/>
      <c r="U4" s="283"/>
      <c r="V4" s="283"/>
      <c r="W4" s="283"/>
      <c r="X4" s="283"/>
      <c r="Y4" s="283"/>
      <c r="Z4" s="283"/>
    </row>
    <row r="5" spans="1:26" x14ac:dyDescent="0.5">
      <c r="A5" s="501"/>
      <c r="B5" s="502"/>
      <c r="C5" s="17" t="s">
        <v>163</v>
      </c>
      <c r="D5" s="17" t="s">
        <v>164</v>
      </c>
      <c r="E5" s="17" t="s">
        <v>165</v>
      </c>
      <c r="F5" s="17" t="s">
        <v>166</v>
      </c>
      <c r="G5" s="17" t="s">
        <v>167</v>
      </c>
      <c r="H5" s="508"/>
      <c r="I5" s="310"/>
      <c r="J5" s="310"/>
      <c r="K5" s="310"/>
      <c r="L5" s="310"/>
      <c r="M5" s="310"/>
      <c r="N5" s="508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37.5" customHeight="1" x14ac:dyDescent="0.5">
      <c r="A6" s="503"/>
      <c r="B6" s="504"/>
      <c r="C6" s="327">
        <v>58466</v>
      </c>
      <c r="D6" s="327">
        <v>70088</v>
      </c>
      <c r="E6" s="327">
        <v>83811</v>
      </c>
      <c r="F6" s="327">
        <v>160611</v>
      </c>
      <c r="G6" s="327">
        <v>162965</v>
      </c>
      <c r="H6" s="311"/>
      <c r="I6" s="311"/>
      <c r="J6" s="311"/>
      <c r="K6" s="311"/>
      <c r="L6" s="311"/>
      <c r="M6" s="311"/>
      <c r="N6" s="312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37.5" customHeight="1" x14ac:dyDescent="0.5">
      <c r="A7" s="306"/>
      <c r="B7" s="307"/>
      <c r="C7" s="302"/>
      <c r="D7" s="303"/>
      <c r="E7" s="303"/>
      <c r="F7" s="303"/>
      <c r="G7" s="304"/>
      <c r="H7" s="305"/>
      <c r="I7" s="298"/>
      <c r="J7" s="298"/>
      <c r="K7" s="298"/>
      <c r="L7" s="298"/>
      <c r="M7" s="298"/>
      <c r="N7" s="308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42.75" customHeight="1" x14ac:dyDescent="0.5">
      <c r="A8" s="499" t="s">
        <v>428</v>
      </c>
      <c r="B8" s="500"/>
      <c r="C8" s="494" t="s">
        <v>21</v>
      </c>
      <c r="D8" s="495"/>
      <c r="E8" s="495"/>
      <c r="F8" s="495"/>
      <c r="G8" s="496"/>
      <c r="H8" s="497"/>
      <c r="I8" s="505"/>
      <c r="J8" s="506"/>
      <c r="K8" s="506"/>
      <c r="L8" s="506"/>
      <c r="M8" s="507"/>
      <c r="N8" s="497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spans="1:26" ht="60.75" customHeight="1" x14ac:dyDescent="0.5">
      <c r="A9" s="501"/>
      <c r="B9" s="502"/>
      <c r="C9" s="206" t="s">
        <v>163</v>
      </c>
      <c r="D9" s="206" t="s">
        <v>164</v>
      </c>
      <c r="E9" s="206" t="s">
        <v>165</v>
      </c>
      <c r="F9" s="206" t="s">
        <v>166</v>
      </c>
      <c r="G9" s="206" t="s">
        <v>167</v>
      </c>
      <c r="H9" s="498"/>
      <c r="I9" s="310"/>
      <c r="J9" s="310"/>
      <c r="K9" s="310"/>
      <c r="L9" s="310"/>
      <c r="M9" s="310"/>
      <c r="N9" s="498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spans="1:26" ht="37.5" customHeight="1" x14ac:dyDescent="0.5">
      <c r="A10" s="503"/>
      <c r="B10" s="504"/>
      <c r="C10" s="326">
        <v>0.36241576300755995</v>
      </c>
      <c r="D10" s="326">
        <v>0.31971236160255678</v>
      </c>
      <c r="E10" s="326">
        <v>0.27101454463017982</v>
      </c>
      <c r="F10" s="326">
        <v>0.24648996644065474</v>
      </c>
      <c r="G10" s="326">
        <v>8.2809192157825298E-2</v>
      </c>
      <c r="H10" s="311"/>
      <c r="I10" s="311"/>
      <c r="J10" s="311"/>
      <c r="K10" s="311"/>
      <c r="L10" s="311"/>
      <c r="M10" s="311"/>
      <c r="N10" s="312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spans="1:26" ht="37.5" customHeight="1" x14ac:dyDescent="0.5">
      <c r="A11" s="300"/>
      <c r="B11" s="301"/>
      <c r="C11" s="302"/>
      <c r="D11" s="303"/>
      <c r="E11" s="303"/>
      <c r="F11" s="303"/>
      <c r="G11" s="304"/>
      <c r="H11" s="298"/>
      <c r="I11" s="298"/>
      <c r="J11" s="298"/>
      <c r="K11" s="298"/>
      <c r="L11" s="298"/>
      <c r="M11" s="298"/>
      <c r="N11" s="297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spans="1:26" ht="37.5" customHeight="1" x14ac:dyDescent="0.5">
      <c r="A12" s="299"/>
      <c r="B12" s="299"/>
      <c r="C12" s="491" t="s">
        <v>424</v>
      </c>
      <c r="D12" s="492"/>
      <c r="E12" s="492"/>
      <c r="F12" s="492"/>
      <c r="G12" s="493"/>
      <c r="H12" s="298"/>
      <c r="I12" s="298"/>
      <c r="J12" s="298"/>
      <c r="K12" s="309"/>
      <c r="L12" s="298"/>
      <c r="M12" s="298"/>
      <c r="N12" s="25"/>
      <c r="O12" s="25"/>
      <c r="P12" s="313"/>
      <c r="Q12" s="313"/>
      <c r="R12" s="313"/>
      <c r="S12" s="313"/>
      <c r="T12" s="25"/>
      <c r="U12" s="25"/>
      <c r="V12" s="25"/>
      <c r="W12" s="25"/>
      <c r="X12" s="25"/>
      <c r="Y12" s="25"/>
      <c r="Z12" s="25"/>
    </row>
    <row r="13" spans="1:26" ht="37.5" customHeight="1" x14ac:dyDescent="0.5">
      <c r="A13" s="299"/>
      <c r="B13" s="299"/>
      <c r="C13" s="206" t="s">
        <v>163</v>
      </c>
      <c r="D13" s="206" t="s">
        <v>164</v>
      </c>
      <c r="E13" s="206" t="s">
        <v>165</v>
      </c>
      <c r="F13" s="206" t="s">
        <v>166</v>
      </c>
      <c r="G13" s="206" t="s">
        <v>167</v>
      </c>
      <c r="H13" s="297"/>
      <c r="I13" s="297"/>
      <c r="J13" s="297"/>
      <c r="K13" s="297"/>
      <c r="L13" s="297"/>
      <c r="M13" s="297"/>
      <c r="N13" s="297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spans="1:26" ht="37.5" customHeight="1" x14ac:dyDescent="0.5">
      <c r="A14" s="25"/>
      <c r="B14" s="25"/>
      <c r="C14" s="328">
        <v>0.10909036629031928</v>
      </c>
      <c r="D14" s="328">
        <v>0.13077558910402451</v>
      </c>
      <c r="E14" s="328">
        <v>0.15638101955252537</v>
      </c>
      <c r="F14" s="328">
        <v>0.29968037526518776</v>
      </c>
      <c r="G14" s="328">
        <v>0.30407264978794307</v>
      </c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spans="1:26" ht="37.5" customHeight="1" x14ac:dyDescent="0.5">
      <c r="A15" s="25"/>
      <c r="B15" s="25"/>
      <c r="C15" s="52"/>
      <c r="D15" s="52"/>
      <c r="E15" s="52"/>
      <c r="F15" s="52"/>
      <c r="G15" s="52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spans="1:26" ht="37.5" customHeight="1" x14ac:dyDescent="0.5">
      <c r="A16" s="25"/>
      <c r="B16" s="25"/>
      <c r="C16" s="67"/>
      <c r="D16" s="67"/>
      <c r="E16" s="67"/>
      <c r="F16" s="67"/>
      <c r="G16" s="67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spans="1:26" ht="37.5" customHeight="1" x14ac:dyDescent="0.5">
      <c r="A17" s="25"/>
      <c r="B17" s="25"/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spans="1:26" ht="37.5" customHeight="1" x14ac:dyDescent="0.5">
      <c r="A18" s="25"/>
      <c r="B18" s="25"/>
      <c r="C18" s="25"/>
      <c r="D18" s="25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spans="1:26" ht="37.5" customHeight="1" x14ac:dyDescent="0.5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52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spans="1:26" ht="37.5" customHeight="1" x14ac:dyDescent="0.5">
      <c r="A20" s="25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52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spans="1:26" ht="37.5" customHeight="1" x14ac:dyDescent="0.5">
      <c r="A21" s="25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52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spans="1:26" x14ac:dyDescent="0.5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spans="1:26" x14ac:dyDescent="0.5">
      <c r="A23" s="25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</sheetData>
  <mergeCells count="13">
    <mergeCell ref="A8:B10"/>
    <mergeCell ref="I8:M8"/>
    <mergeCell ref="N3:N5"/>
    <mergeCell ref="C3:G4"/>
    <mergeCell ref="H3:H5"/>
    <mergeCell ref="I3:M4"/>
    <mergeCell ref="A3:B6"/>
    <mergeCell ref="I2:M2"/>
    <mergeCell ref="O2:U2"/>
    <mergeCell ref="C12:G12"/>
    <mergeCell ref="C8:G8"/>
    <mergeCell ref="H8:H9"/>
    <mergeCell ref="N8:N9"/>
  </mergeCells>
  <pageMargins left="0.7" right="0.7" top="0.75" bottom="0.75" header="0.3" footer="0.3"/>
  <pageSetup paperSize="9" orientation="portrait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R34"/>
  <sheetViews>
    <sheetView rightToLeft="1" topLeftCell="A5" zoomScale="89" zoomScaleNormal="89" workbookViewId="0">
      <selection activeCell="C24" sqref="C24"/>
    </sheetView>
  </sheetViews>
  <sheetFormatPr defaultRowHeight="14.25" x14ac:dyDescent="0.2"/>
  <cols>
    <col min="1" max="1" width="4.625" customWidth="1"/>
    <col min="2" max="2" width="28.875" customWidth="1"/>
    <col min="3" max="3" width="20" customWidth="1"/>
  </cols>
  <sheetData>
    <row r="1" spans="1:18" ht="23.25" x14ac:dyDescent="0.2">
      <c r="A1" s="16"/>
      <c r="B1" s="461"/>
      <c r="C1" s="461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3.25" x14ac:dyDescent="0.2">
      <c r="A2" s="16"/>
      <c r="B2" s="461"/>
      <c r="C2" s="461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3.25" x14ac:dyDescent="0.2">
      <c r="A3" s="16"/>
      <c r="B3" s="461"/>
      <c r="C3" s="461"/>
      <c r="D3" s="480"/>
      <c r="E3" s="480"/>
      <c r="F3" s="480"/>
      <c r="G3" s="480"/>
      <c r="H3" s="480"/>
      <c r="I3" s="480"/>
      <c r="J3" s="480"/>
      <c r="K3" s="480"/>
      <c r="L3" s="16"/>
      <c r="M3" s="16"/>
      <c r="N3" s="16"/>
      <c r="O3" s="16"/>
      <c r="P3" s="16"/>
      <c r="Q3" s="16"/>
      <c r="R3" s="16"/>
    </row>
    <row r="4" spans="1:18" ht="21.75" x14ac:dyDescent="0.2">
      <c r="A4" s="16"/>
      <c r="B4" s="16"/>
      <c r="C4" s="16"/>
      <c r="D4" s="480"/>
      <c r="E4" s="480"/>
      <c r="F4" s="480"/>
      <c r="G4" s="480"/>
      <c r="H4" s="480"/>
      <c r="I4" s="480"/>
      <c r="J4" s="480"/>
      <c r="K4" s="480"/>
      <c r="L4" s="16"/>
      <c r="M4" s="16"/>
      <c r="N4" s="16"/>
      <c r="O4" s="16"/>
      <c r="P4" s="16"/>
      <c r="Q4" s="16"/>
      <c r="R4" s="16"/>
    </row>
    <row r="5" spans="1:18" ht="21.75" x14ac:dyDescent="0.2">
      <c r="A5" s="462" t="s">
        <v>0</v>
      </c>
      <c r="B5" s="462"/>
      <c r="C5" s="45" t="s">
        <v>5</v>
      </c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</row>
    <row r="6" spans="1:18" ht="22.5" x14ac:dyDescent="0.2">
      <c r="A6" s="20">
        <v>1</v>
      </c>
      <c r="B6" s="21" t="s">
        <v>6</v>
      </c>
      <c r="C6" s="46">
        <f>'جدول رقم 11'!G7</f>
        <v>3272622.0367222046</v>
      </c>
      <c r="D6" s="16"/>
      <c r="E6" s="16"/>
      <c r="F6" s="482" t="s">
        <v>429</v>
      </c>
      <c r="G6" s="483"/>
      <c r="H6" s="483"/>
      <c r="I6" s="483"/>
      <c r="J6" s="483"/>
      <c r="K6" s="483"/>
      <c r="L6" s="483"/>
      <c r="M6" s="483"/>
      <c r="N6" s="483"/>
      <c r="O6" s="483"/>
      <c r="P6" s="483"/>
      <c r="Q6" s="484"/>
      <c r="R6" s="16"/>
    </row>
    <row r="7" spans="1:18" ht="21.75" x14ac:dyDescent="0.2">
      <c r="A7" s="20">
        <v>2</v>
      </c>
      <c r="B7" s="21" t="s">
        <v>7</v>
      </c>
      <c r="C7" s="46">
        <f>'جدول رقم 11'!G8</f>
        <v>7375810.4168568822</v>
      </c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1.75" x14ac:dyDescent="0.2">
      <c r="A8" s="20">
        <v>3</v>
      </c>
      <c r="B8" s="21" t="s">
        <v>8</v>
      </c>
      <c r="C8" s="46">
        <f>'جدول رقم 11'!G9</f>
        <v>87087</v>
      </c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21.75" x14ac:dyDescent="0.2">
      <c r="A9" s="20">
        <v>4</v>
      </c>
      <c r="B9" s="21" t="s">
        <v>9</v>
      </c>
      <c r="C9" s="46">
        <f>'جدول رقم 11'!G10</f>
        <v>1366520.963893895</v>
      </c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21.75" x14ac:dyDescent="0.2">
      <c r="A10" s="20">
        <v>5</v>
      </c>
      <c r="B10" s="21" t="s">
        <v>10</v>
      </c>
      <c r="C10" s="46">
        <f>'جدول رقم 11'!G11</f>
        <v>9383.23</v>
      </c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21.75" x14ac:dyDescent="0.2">
      <c r="A11" s="20">
        <v>6</v>
      </c>
      <c r="B11" s="21" t="s">
        <v>11</v>
      </c>
      <c r="C11" s="46">
        <f>'جدول رقم 11'!G12</f>
        <v>3703768.5</v>
      </c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21.75" x14ac:dyDescent="0.2">
      <c r="A12" s="20">
        <v>7</v>
      </c>
      <c r="B12" s="21" t="s">
        <v>192</v>
      </c>
      <c r="C12" s="46">
        <f>'جدول رقم 11'!G13</f>
        <v>627415.93948095711</v>
      </c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21.75" x14ac:dyDescent="0.2">
      <c r="A13" s="20">
        <v>8</v>
      </c>
      <c r="B13" s="21" t="s">
        <v>32</v>
      </c>
      <c r="C13" s="46">
        <f>'جدول رقم 11'!G14</f>
        <v>1464875.6733014202</v>
      </c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21.75" x14ac:dyDescent="0.2">
      <c r="A14" s="20">
        <v>9</v>
      </c>
      <c r="B14" s="21" t="s">
        <v>12</v>
      </c>
      <c r="C14" s="46">
        <f>'جدول رقم 11'!G15</f>
        <v>59865.151394422304</v>
      </c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21.75" x14ac:dyDescent="0.2">
      <c r="A15" s="20">
        <v>10</v>
      </c>
      <c r="B15" s="21" t="s">
        <v>13</v>
      </c>
      <c r="C15" s="46">
        <f>'جدول رقم 11'!G16</f>
        <v>541521.26388303027</v>
      </c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ht="21.75" x14ac:dyDescent="0.2">
      <c r="A16" s="20">
        <v>11</v>
      </c>
      <c r="B16" s="21" t="s">
        <v>14</v>
      </c>
      <c r="C16" s="46">
        <f>'جدول رقم 11'!G17</f>
        <v>127129.63786600497</v>
      </c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1.75" x14ac:dyDescent="0.2">
      <c r="A17" s="463" t="s">
        <v>15</v>
      </c>
      <c r="B17" s="463"/>
      <c r="C17" s="49">
        <f>SUM(C6:C16)</f>
        <v>18635999.813398819</v>
      </c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</row>
    <row r="22" spans="1:18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</row>
    <row r="23" spans="1:18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</row>
    <row r="24" spans="1:18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</row>
    <row r="25" spans="1:18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</row>
    <row r="26" spans="1:18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</row>
    <row r="27" spans="1:18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</row>
    <row r="28" spans="1:18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</row>
    <row r="29" spans="1:18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</row>
    <row r="30" spans="1:18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</row>
    <row r="31" spans="1:18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</row>
    <row r="32" spans="1:18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</row>
    <row r="33" spans="1:18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</row>
    <row r="34" spans="1:18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</row>
  </sheetData>
  <mergeCells count="8">
    <mergeCell ref="A17:B17"/>
    <mergeCell ref="D4:K4"/>
    <mergeCell ref="D3:K3"/>
    <mergeCell ref="B1:C1"/>
    <mergeCell ref="B2:C2"/>
    <mergeCell ref="B3:C3"/>
    <mergeCell ref="A5:B5"/>
    <mergeCell ref="F6:Q6"/>
  </mergeCells>
  <pageMargins left="0.7" right="0.7" top="0.75" bottom="0.75" header="0.3" footer="0.3"/>
  <pageSetup paperSize="9" orientation="portrait" r:id="rId1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U35"/>
  <sheetViews>
    <sheetView rightToLeft="1" zoomScale="86" zoomScaleNormal="86" workbookViewId="0">
      <selection activeCell="I3" sqref="I3:T4"/>
    </sheetView>
  </sheetViews>
  <sheetFormatPr defaultColWidth="8.75" defaultRowHeight="21.75" x14ac:dyDescent="0.5"/>
  <cols>
    <col min="1" max="1" width="4.625" style="11" customWidth="1"/>
    <col min="2" max="2" width="6" style="6" customWidth="1"/>
    <col min="3" max="3" width="21.75" style="6" customWidth="1"/>
    <col min="4" max="4" width="13.375" style="6" customWidth="1"/>
    <col min="5" max="5" width="8.75" style="6"/>
    <col min="6" max="6" width="43.5" style="6" bestFit="1" customWidth="1"/>
    <col min="7" max="7" width="7.25" style="6" customWidth="1"/>
    <col min="8" max="16384" width="8.75" style="6"/>
  </cols>
  <sheetData>
    <row r="1" spans="1:21" x14ac:dyDescent="0.5">
      <c r="A1" s="51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</row>
    <row r="2" spans="1:21" x14ac:dyDescent="0.5">
      <c r="A2" s="51"/>
      <c r="B2" s="25"/>
      <c r="C2" s="517"/>
      <c r="D2" s="517"/>
      <c r="E2" s="517"/>
      <c r="F2" s="517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</row>
    <row r="3" spans="1:21" x14ac:dyDescent="0.5">
      <c r="A3" s="51"/>
      <c r="B3" s="25"/>
      <c r="C3" s="517"/>
      <c r="D3" s="517"/>
      <c r="E3" s="517"/>
      <c r="F3" s="517"/>
      <c r="G3" s="25"/>
      <c r="H3" s="25"/>
      <c r="I3" s="510" t="s">
        <v>430</v>
      </c>
      <c r="J3" s="511"/>
      <c r="K3" s="511"/>
      <c r="L3" s="511"/>
      <c r="M3" s="511"/>
      <c r="N3" s="511"/>
      <c r="O3" s="511"/>
      <c r="P3" s="511"/>
      <c r="Q3" s="511"/>
      <c r="R3" s="511"/>
      <c r="S3" s="511"/>
      <c r="T3" s="512"/>
      <c r="U3" s="25"/>
    </row>
    <row r="4" spans="1:21" x14ac:dyDescent="0.5">
      <c r="A4" s="51"/>
      <c r="B4" s="25"/>
      <c r="C4" s="25"/>
      <c r="D4" s="25"/>
      <c r="E4" s="25"/>
      <c r="F4" s="25"/>
      <c r="G4" s="25"/>
      <c r="H4" s="25"/>
      <c r="I4" s="513"/>
      <c r="J4" s="514"/>
      <c r="K4" s="514"/>
      <c r="L4" s="514"/>
      <c r="M4" s="514"/>
      <c r="N4" s="514"/>
      <c r="O4" s="514"/>
      <c r="P4" s="514"/>
      <c r="Q4" s="514"/>
      <c r="R4" s="514"/>
      <c r="S4" s="514"/>
      <c r="T4" s="515"/>
      <c r="U4" s="25"/>
    </row>
    <row r="5" spans="1:21" ht="41.25" customHeight="1" x14ac:dyDescent="0.5">
      <c r="A5" s="68"/>
      <c r="B5" s="519" t="s">
        <v>0</v>
      </c>
      <c r="C5" s="519"/>
      <c r="D5" s="206" t="s">
        <v>431</v>
      </c>
      <c r="E5" s="206" t="s">
        <v>432</v>
      </c>
      <c r="F5" s="516" t="s">
        <v>33</v>
      </c>
      <c r="G5" s="516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</row>
    <row r="6" spans="1:21" ht="28.9" customHeight="1" x14ac:dyDescent="0.5">
      <c r="A6" s="69"/>
      <c r="B6" s="329">
        <v>1</v>
      </c>
      <c r="C6" s="21" t="s">
        <v>220</v>
      </c>
      <c r="D6" s="320">
        <v>0.21449558542907049</v>
      </c>
      <c r="E6" s="320">
        <v>0.17560753753438449</v>
      </c>
      <c r="F6" s="321" t="s">
        <v>34</v>
      </c>
      <c r="G6" s="330">
        <v>1</v>
      </c>
      <c r="H6" s="67"/>
      <c r="I6" s="52"/>
      <c r="J6" s="67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</row>
    <row r="7" spans="1:21" ht="28.9" customHeight="1" x14ac:dyDescent="0.5">
      <c r="A7" s="69"/>
      <c r="B7" s="20">
        <v>2</v>
      </c>
      <c r="C7" s="21" t="s">
        <v>7</v>
      </c>
      <c r="D7" s="320">
        <v>0.54015450578431101</v>
      </c>
      <c r="E7" s="320">
        <v>0.39578291965606544</v>
      </c>
      <c r="F7" s="321" t="s">
        <v>35</v>
      </c>
      <c r="G7" s="330">
        <v>2</v>
      </c>
      <c r="H7" s="67"/>
      <c r="I7" s="52"/>
      <c r="J7" s="67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</row>
    <row r="8" spans="1:21" ht="28.9" customHeight="1" x14ac:dyDescent="0.5">
      <c r="A8" s="69"/>
      <c r="B8" s="20">
        <v>3</v>
      </c>
      <c r="C8" s="21" t="s">
        <v>8</v>
      </c>
      <c r="D8" s="320">
        <v>2.9723415502188582E-3</v>
      </c>
      <c r="E8" s="320">
        <v>4.6730522039062569E-3</v>
      </c>
      <c r="F8" s="321" t="s">
        <v>36</v>
      </c>
      <c r="G8" s="330">
        <v>3</v>
      </c>
      <c r="H8" s="67"/>
      <c r="I8" s="52"/>
      <c r="J8" s="67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</row>
    <row r="9" spans="1:21" ht="28.9" customHeight="1" x14ac:dyDescent="0.5">
      <c r="A9" s="69"/>
      <c r="B9" s="20">
        <v>4</v>
      </c>
      <c r="C9" s="21" t="s">
        <v>9</v>
      </c>
      <c r="D9" s="320">
        <v>7.2341904735427093E-2</v>
      </c>
      <c r="E9" s="320">
        <v>7.3326946639664575E-2</v>
      </c>
      <c r="F9" s="321" t="s">
        <v>37</v>
      </c>
      <c r="G9" s="330">
        <v>4</v>
      </c>
      <c r="H9" s="67"/>
      <c r="I9" s="52"/>
      <c r="J9" s="67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</row>
    <row r="10" spans="1:21" ht="28.9" customHeight="1" x14ac:dyDescent="0.5">
      <c r="A10" s="69"/>
      <c r="B10" s="20">
        <v>5</v>
      </c>
      <c r="C10" s="21" t="s">
        <v>10</v>
      </c>
      <c r="D10" s="320">
        <v>5.2617722357923289E-4</v>
      </c>
      <c r="E10" s="320">
        <v>5.0350021967985237E-4</v>
      </c>
      <c r="F10" s="321" t="s">
        <v>38</v>
      </c>
      <c r="G10" s="330">
        <v>5</v>
      </c>
      <c r="H10" s="67"/>
      <c r="I10" s="52"/>
      <c r="J10" s="67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</row>
    <row r="11" spans="1:21" ht="28.9" customHeight="1" x14ac:dyDescent="0.5">
      <c r="A11" s="69"/>
      <c r="B11" s="20">
        <v>6</v>
      </c>
      <c r="C11" s="21" t="s">
        <v>11</v>
      </c>
      <c r="D11" s="320">
        <v>5.0632429571085331E-2</v>
      </c>
      <c r="E11" s="320">
        <v>0.1987426774568371</v>
      </c>
      <c r="F11" s="321" t="s">
        <v>39</v>
      </c>
      <c r="G11" s="330">
        <v>6</v>
      </c>
      <c r="H11" s="67"/>
      <c r="I11" s="52"/>
      <c r="J11" s="67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</row>
    <row r="12" spans="1:21" ht="28.9" customHeight="1" x14ac:dyDescent="0.5">
      <c r="A12" s="69"/>
      <c r="B12" s="20">
        <v>7</v>
      </c>
      <c r="C12" s="21" t="s">
        <v>192</v>
      </c>
      <c r="D12" s="320">
        <v>3.8237410790103614E-2</v>
      </c>
      <c r="E12" s="320">
        <v>3.3666878394678891E-2</v>
      </c>
      <c r="F12" s="321" t="s">
        <v>40</v>
      </c>
      <c r="G12" s="330">
        <v>7</v>
      </c>
      <c r="H12" s="67"/>
      <c r="I12" s="52"/>
      <c r="J12" s="67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</row>
    <row r="13" spans="1:21" ht="28.9" customHeight="1" x14ac:dyDescent="0.5">
      <c r="A13" s="69"/>
      <c r="B13" s="20">
        <v>8</v>
      </c>
      <c r="C13" s="21" t="s">
        <v>32</v>
      </c>
      <c r="D13" s="320">
        <v>4.6908139719084807E-2</v>
      </c>
      <c r="E13" s="320">
        <v>7.8604619444576848E-2</v>
      </c>
      <c r="F13" s="321" t="s">
        <v>41</v>
      </c>
      <c r="G13" s="330">
        <v>8</v>
      </c>
      <c r="H13" s="67"/>
      <c r="I13" s="52"/>
      <c r="J13" s="67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</row>
    <row r="14" spans="1:21" ht="28.9" customHeight="1" x14ac:dyDescent="0.5">
      <c r="A14" s="69"/>
      <c r="B14" s="20">
        <v>9</v>
      </c>
      <c r="C14" s="21" t="s">
        <v>12</v>
      </c>
      <c r="D14" s="320">
        <v>4.0900016811548879E-3</v>
      </c>
      <c r="E14" s="320">
        <v>3.2123391282382775E-3</v>
      </c>
      <c r="F14" s="321" t="s">
        <v>42</v>
      </c>
      <c r="G14" s="330">
        <v>9</v>
      </c>
      <c r="H14" s="67"/>
      <c r="I14" s="52"/>
      <c r="J14" s="67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</row>
    <row r="15" spans="1:21" ht="28.9" customHeight="1" x14ac:dyDescent="0.5">
      <c r="A15" s="69"/>
      <c r="B15" s="20">
        <v>10</v>
      </c>
      <c r="C15" s="21" t="s">
        <v>13</v>
      </c>
      <c r="D15" s="320">
        <v>2.419295702456856E-2</v>
      </c>
      <c r="E15" s="320">
        <v>2.9057805822346579E-2</v>
      </c>
      <c r="F15" s="321" t="s">
        <v>43</v>
      </c>
      <c r="G15" s="330">
        <v>10</v>
      </c>
      <c r="H15" s="67"/>
      <c r="I15" s="52"/>
      <c r="J15" s="67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</row>
    <row r="16" spans="1:21" ht="28.9" customHeight="1" x14ac:dyDescent="0.5">
      <c r="A16" s="69"/>
      <c r="B16" s="20">
        <v>11</v>
      </c>
      <c r="C16" s="21" t="s">
        <v>14</v>
      </c>
      <c r="D16" s="320">
        <v>5.4485464913961628E-3</v>
      </c>
      <c r="E16" s="320">
        <v>6.8217234996215152E-3</v>
      </c>
      <c r="F16" s="321" t="s">
        <v>44</v>
      </c>
      <c r="G16" s="330">
        <v>11</v>
      </c>
      <c r="H16" s="67"/>
      <c r="I16" s="52"/>
      <c r="J16" s="67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103"/>
    </row>
    <row r="17" spans="1:21" ht="23.45" customHeight="1" x14ac:dyDescent="0.5">
      <c r="A17" s="68"/>
      <c r="B17" s="518" t="s">
        <v>15</v>
      </c>
      <c r="C17" s="518"/>
      <c r="D17" s="27">
        <f>SUM(D6:D16)</f>
        <v>1.0000000000000002</v>
      </c>
      <c r="E17" s="27">
        <f>SUM(E6:E16)</f>
        <v>0.99999999999999967</v>
      </c>
      <c r="F17" s="516" t="s">
        <v>45</v>
      </c>
      <c r="G17" s="516"/>
      <c r="H17" s="25"/>
      <c r="I17" s="25"/>
      <c r="J17" s="67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1" ht="22.5" x14ac:dyDescent="0.5">
      <c r="A18" s="51"/>
      <c r="B18" s="25"/>
      <c r="C18" s="25"/>
      <c r="D18" s="72"/>
      <c r="E18" s="72"/>
      <c r="F18" s="25"/>
      <c r="G18" s="25"/>
      <c r="H18" s="25"/>
      <c r="I18" s="25"/>
      <c r="J18" s="482"/>
      <c r="K18" s="483"/>
      <c r="L18" s="483"/>
      <c r="M18" s="483"/>
      <c r="N18" s="483"/>
      <c r="O18" s="483"/>
      <c r="P18" s="483"/>
      <c r="Q18" s="483"/>
      <c r="R18" s="483"/>
      <c r="S18" s="483"/>
      <c r="T18" s="484"/>
      <c r="U18" s="25"/>
    </row>
    <row r="19" spans="1:21" x14ac:dyDescent="0.5">
      <c r="A19" s="51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</row>
    <row r="20" spans="1:21" x14ac:dyDescent="0.5">
      <c r="A20" s="51"/>
      <c r="B20" s="25"/>
      <c r="C20" s="25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</row>
    <row r="21" spans="1:21" x14ac:dyDescent="0.5">
      <c r="A21" s="51"/>
      <c r="B21" s="25"/>
      <c r="C21" s="25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</row>
    <row r="22" spans="1:21" x14ac:dyDescent="0.5">
      <c r="A22" s="51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</row>
    <row r="23" spans="1:21" x14ac:dyDescent="0.5">
      <c r="A23" s="51"/>
      <c r="B23" s="25"/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</row>
    <row r="24" spans="1:21" x14ac:dyDescent="0.5">
      <c r="A24" s="51"/>
      <c r="B24" s="25"/>
      <c r="C24" s="25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</row>
    <row r="25" spans="1:21" x14ac:dyDescent="0.5">
      <c r="A25" s="51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</row>
    <row r="26" spans="1:21" x14ac:dyDescent="0.5">
      <c r="A26" s="51"/>
      <c r="B26" s="25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</row>
    <row r="27" spans="1:21" x14ac:dyDescent="0.5">
      <c r="A27" s="51"/>
      <c r="B27" s="25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</row>
    <row r="28" spans="1:21" x14ac:dyDescent="0.5">
      <c r="A28" s="51"/>
      <c r="B28" s="25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</row>
    <row r="29" spans="1:21" x14ac:dyDescent="0.5">
      <c r="A29" s="51"/>
      <c r="B29" s="25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</row>
    <row r="30" spans="1:21" x14ac:dyDescent="0.5">
      <c r="A30" s="51"/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</row>
    <row r="31" spans="1:21" x14ac:dyDescent="0.5">
      <c r="A31" s="51"/>
      <c r="B31" s="25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</row>
    <row r="32" spans="1:21" x14ac:dyDescent="0.5">
      <c r="A32" s="51"/>
      <c r="B32" s="25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</row>
    <row r="33" spans="1:21" x14ac:dyDescent="0.5">
      <c r="A33" s="51"/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</row>
    <row r="34" spans="1:21" x14ac:dyDescent="0.5">
      <c r="A34" s="51"/>
      <c r="B34" s="25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</row>
    <row r="35" spans="1:21" x14ac:dyDescent="0.5">
      <c r="A35" s="51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</row>
  </sheetData>
  <mergeCells count="8">
    <mergeCell ref="J18:T18"/>
    <mergeCell ref="I3:T4"/>
    <mergeCell ref="F5:G5"/>
    <mergeCell ref="F17:G17"/>
    <mergeCell ref="C2:F2"/>
    <mergeCell ref="C3:F3"/>
    <mergeCell ref="B17:C17"/>
    <mergeCell ref="B5:C5"/>
  </mergeCells>
  <pageMargins left="0.7" right="0.7" top="0.75" bottom="0.75" header="0.3" footer="0.3"/>
  <pageSetup orientation="portrait" r:id="rId1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V30"/>
  <sheetViews>
    <sheetView rightToLeft="1" zoomScale="68" zoomScaleNormal="68" workbookViewId="0">
      <selection activeCell="A6" sqref="A6:I6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</cols>
  <sheetData>
    <row r="1" spans="1:22" ht="23.25" x14ac:dyDescent="0.2">
      <c r="A1" s="16"/>
      <c r="B1" s="461"/>
      <c r="C1" s="461"/>
      <c r="D1" s="461"/>
      <c r="E1" s="461"/>
      <c r="F1" s="461"/>
      <c r="G1" s="461"/>
      <c r="H1" s="461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ht="23.25" x14ac:dyDescent="0.2">
      <c r="A2" s="16"/>
      <c r="B2" s="461"/>
      <c r="C2" s="461"/>
      <c r="D2" s="461"/>
      <c r="E2" s="461"/>
      <c r="F2" s="461"/>
      <c r="G2" s="461"/>
      <c r="H2" s="461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23.25" x14ac:dyDescent="0.2">
      <c r="A3" s="16"/>
      <c r="B3" s="461"/>
      <c r="C3" s="461"/>
      <c r="D3" s="461"/>
      <c r="E3" s="461"/>
      <c r="F3" s="461"/>
      <c r="G3" s="461"/>
      <c r="H3" s="461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</row>
    <row r="4" spans="1:22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</row>
    <row r="5" spans="1:22" ht="65.25" x14ac:dyDescent="0.2">
      <c r="A5" s="462" t="s">
        <v>0</v>
      </c>
      <c r="B5" s="462"/>
      <c r="C5" s="45" t="s">
        <v>1</v>
      </c>
      <c r="D5" s="45" t="s">
        <v>2</v>
      </c>
      <c r="E5" s="45" t="s">
        <v>3</v>
      </c>
      <c r="F5" s="45" t="s">
        <v>4</v>
      </c>
      <c r="G5" s="45" t="s">
        <v>5</v>
      </c>
      <c r="H5" s="472" t="s">
        <v>33</v>
      </c>
      <c r="I5" s="472"/>
      <c r="J5" s="16"/>
      <c r="K5" s="520" t="s">
        <v>433</v>
      </c>
      <c r="L5" s="521"/>
      <c r="M5" s="521"/>
      <c r="N5" s="521"/>
      <c r="O5" s="521"/>
      <c r="P5" s="521"/>
      <c r="Q5" s="521"/>
      <c r="R5" s="521"/>
      <c r="S5" s="521"/>
      <c r="T5" s="521"/>
      <c r="U5" s="522"/>
      <c r="V5" s="16"/>
    </row>
    <row r="6" spans="1:22" ht="21.75" x14ac:dyDescent="0.2">
      <c r="A6" s="523" t="s">
        <v>15</v>
      </c>
      <c r="B6" s="523"/>
      <c r="C6" s="46">
        <f>'جدول رقم 11'!C18</f>
        <v>4650961.3757992135</v>
      </c>
      <c r="D6" s="46">
        <f>'جدول رقم 11'!D18</f>
        <v>5902778.3070574412</v>
      </c>
      <c r="E6" s="46">
        <f>'جدول رقم 11'!E18</f>
        <v>2517202.1180517478</v>
      </c>
      <c r="F6" s="46">
        <f>'جدول رقم 11'!F18</f>
        <v>5565058.0124904141</v>
      </c>
      <c r="G6" s="46">
        <f>SUM(C6:F6)</f>
        <v>18635999.813398816</v>
      </c>
      <c r="H6" s="524" t="s">
        <v>45</v>
      </c>
      <c r="I6" s="524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</row>
    <row r="7" spans="1:22" x14ac:dyDescent="0.2">
      <c r="A7" s="16"/>
      <c r="B7" s="16"/>
      <c r="C7" s="44"/>
      <c r="D7" s="44"/>
      <c r="E7" s="44"/>
      <c r="F7" s="44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</row>
    <row r="8" spans="1:22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</row>
    <row r="9" spans="1:22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</row>
    <row r="10" spans="1:22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</row>
    <row r="13" spans="1:22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</row>
    <row r="14" spans="1:22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</sheetData>
  <mergeCells count="8">
    <mergeCell ref="K5:U5"/>
    <mergeCell ref="A6:B6"/>
    <mergeCell ref="H6:I6"/>
    <mergeCell ref="B1:H1"/>
    <mergeCell ref="B2:H2"/>
    <mergeCell ref="B3:H3"/>
    <mergeCell ref="A5:B5"/>
    <mergeCell ref="H5:I5"/>
  </mergeCells>
  <pageMargins left="0.7" right="0.7" top="0.75" bottom="0.75" header="0.3" footer="0.3"/>
  <drawing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R21"/>
  <sheetViews>
    <sheetView rightToLeft="1" zoomScale="82" zoomScaleNormal="82" workbookViewId="0">
      <selection activeCell="E24" sqref="E24"/>
    </sheetView>
  </sheetViews>
  <sheetFormatPr defaultRowHeight="14.25" x14ac:dyDescent="0.2"/>
  <cols>
    <col min="1" max="1" width="4.625" customWidth="1"/>
    <col min="2" max="2" width="25.625" customWidth="1"/>
    <col min="3" max="5" width="12.625" customWidth="1"/>
    <col min="6" max="6" width="25.625" customWidth="1"/>
    <col min="7" max="7" width="4.625" customWidth="1"/>
  </cols>
  <sheetData>
    <row r="1" spans="1:18" ht="23.25" x14ac:dyDescent="0.2">
      <c r="A1" s="16"/>
      <c r="B1" s="461"/>
      <c r="C1" s="461"/>
      <c r="D1" s="461"/>
      <c r="E1" s="461"/>
      <c r="F1" s="461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</row>
    <row r="2" spans="1:18" ht="23.25" x14ac:dyDescent="0.2">
      <c r="A2" s="16"/>
      <c r="B2" s="461"/>
      <c r="C2" s="461"/>
      <c r="D2" s="461"/>
      <c r="E2" s="461"/>
      <c r="F2" s="461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3.25" x14ac:dyDescent="0.2">
      <c r="A3" s="16"/>
      <c r="B3" s="461"/>
      <c r="C3" s="461"/>
      <c r="D3" s="461"/>
      <c r="E3" s="461"/>
      <c r="F3" s="461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</row>
    <row r="5" spans="1:18" ht="43.5" customHeight="1" x14ac:dyDescent="0.2">
      <c r="A5" s="528" t="s">
        <v>0</v>
      </c>
      <c r="B5" s="528"/>
      <c r="C5" s="292" t="s">
        <v>46</v>
      </c>
      <c r="D5" s="292" t="s">
        <v>47</v>
      </c>
      <c r="E5" s="292" t="s">
        <v>5</v>
      </c>
      <c r="F5" s="529" t="s">
        <v>33</v>
      </c>
      <c r="G5" s="529"/>
      <c r="H5" s="16"/>
      <c r="I5" s="527" t="s">
        <v>434</v>
      </c>
      <c r="J5" s="527"/>
      <c r="K5" s="527"/>
      <c r="L5" s="527"/>
      <c r="M5" s="527"/>
      <c r="N5" s="527"/>
      <c r="O5" s="527"/>
      <c r="P5" s="527"/>
      <c r="Q5" s="527"/>
      <c r="R5" s="16"/>
    </row>
    <row r="6" spans="1:18" ht="21.75" x14ac:dyDescent="0.2">
      <c r="A6" s="293">
        <v>1</v>
      </c>
      <c r="B6" s="294" t="s">
        <v>6</v>
      </c>
      <c r="C6" s="296">
        <f>[2]شكل11!D6</f>
        <v>2565265.5811197395</v>
      </c>
      <c r="D6" s="296">
        <f>[2]شكل11!E6</f>
        <v>707356.45560247835</v>
      </c>
      <c r="E6" s="331">
        <f t="shared" ref="E6:E17" si="0">SUM(C6:D6)</f>
        <v>3272622.0367222177</v>
      </c>
      <c r="F6" s="316" t="s">
        <v>34</v>
      </c>
      <c r="G6" s="317">
        <v>1</v>
      </c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</row>
    <row r="7" spans="1:18" ht="21.75" x14ac:dyDescent="0.2">
      <c r="A7" s="295">
        <v>2</v>
      </c>
      <c r="B7" s="294" t="s">
        <v>7</v>
      </c>
      <c r="C7" s="296">
        <f>[2]شكل11!D7</f>
        <v>6316151.2951415377</v>
      </c>
      <c r="D7" s="296">
        <f>[2]شكل11!E7</f>
        <v>1059659.1217153417</v>
      </c>
      <c r="E7" s="331">
        <f t="shared" si="0"/>
        <v>7375810.4168568794</v>
      </c>
      <c r="F7" s="316" t="s">
        <v>35</v>
      </c>
      <c r="G7" s="317">
        <v>2</v>
      </c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 ht="21.75" x14ac:dyDescent="0.2">
      <c r="A8" s="293">
        <v>3</v>
      </c>
      <c r="B8" s="294" t="s">
        <v>8</v>
      </c>
      <c r="C8" s="296">
        <f>[2]شكل11!D8</f>
        <v>69164</v>
      </c>
      <c r="D8" s="296">
        <f>[2]شكل11!E8</f>
        <v>17923</v>
      </c>
      <c r="E8" s="331">
        <f t="shared" si="0"/>
        <v>87087</v>
      </c>
      <c r="F8" s="316" t="s">
        <v>36</v>
      </c>
      <c r="G8" s="317">
        <v>3</v>
      </c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18" ht="21.75" x14ac:dyDescent="0.2">
      <c r="A9" s="295">
        <v>4</v>
      </c>
      <c r="B9" s="294" t="s">
        <v>9</v>
      </c>
      <c r="C9" s="296">
        <f>[2]شكل11!D9</f>
        <v>1095861.2920594059</v>
      </c>
      <c r="D9" s="296">
        <f>[2]شكل11!E9</f>
        <v>270659.67183448921</v>
      </c>
      <c r="E9" s="331">
        <f t="shared" si="0"/>
        <v>1366520.963893895</v>
      </c>
      <c r="F9" s="316" t="s">
        <v>37</v>
      </c>
      <c r="G9" s="317">
        <v>4</v>
      </c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</row>
    <row r="10" spans="1:18" ht="21.75" x14ac:dyDescent="0.2">
      <c r="A10" s="293">
        <v>5</v>
      </c>
      <c r="B10" s="294" t="s">
        <v>10</v>
      </c>
      <c r="C10" s="296">
        <f>[2]شكل11!D10</f>
        <v>8282.31</v>
      </c>
      <c r="D10" s="296">
        <f>[2]شكل11!E10</f>
        <v>1100.92</v>
      </c>
      <c r="E10" s="331">
        <f t="shared" si="0"/>
        <v>9383.23</v>
      </c>
      <c r="F10" s="316" t="s">
        <v>38</v>
      </c>
      <c r="G10" s="317">
        <v>5</v>
      </c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</row>
    <row r="11" spans="1:18" ht="21.75" x14ac:dyDescent="0.2">
      <c r="A11" s="295">
        <v>6</v>
      </c>
      <c r="B11" s="294" t="s">
        <v>11</v>
      </c>
      <c r="C11" s="296">
        <f>[2]شكل11!D11</f>
        <v>2755462.5</v>
      </c>
      <c r="D11" s="296">
        <f>[2]شكل11!E11</f>
        <v>948305.99999999988</v>
      </c>
      <c r="E11" s="331">
        <f t="shared" si="0"/>
        <v>3703768.5</v>
      </c>
      <c r="F11" s="316" t="s">
        <v>39</v>
      </c>
      <c r="G11" s="317">
        <v>6</v>
      </c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</row>
    <row r="12" spans="1:18" ht="21.75" x14ac:dyDescent="0.2">
      <c r="A12" s="293">
        <v>7</v>
      </c>
      <c r="B12" s="294" t="s">
        <v>192</v>
      </c>
      <c r="C12" s="296">
        <f>[2]شكل11!D12</f>
        <v>557866.53894465882</v>
      </c>
      <c r="D12" s="296">
        <f>[2]شكل11!E12</f>
        <v>69549.400536298112</v>
      </c>
      <c r="E12" s="331">
        <f t="shared" si="0"/>
        <v>627415.93948095688</v>
      </c>
      <c r="F12" s="316" t="s">
        <v>40</v>
      </c>
      <c r="G12" s="317">
        <v>7</v>
      </c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</row>
    <row r="13" spans="1:18" ht="40.5" x14ac:dyDescent="0.2">
      <c r="A13" s="295">
        <v>8</v>
      </c>
      <c r="B13" s="294" t="s">
        <v>32</v>
      </c>
      <c r="C13" s="296">
        <f>[2]شكل11!D13</f>
        <v>1220119.8785272781</v>
      </c>
      <c r="D13" s="296">
        <f>[2]شكل11!E13</f>
        <v>244755.79477414218</v>
      </c>
      <c r="E13" s="331">
        <f t="shared" si="0"/>
        <v>1464875.6733014202</v>
      </c>
      <c r="F13" s="316" t="s">
        <v>41</v>
      </c>
      <c r="G13" s="317">
        <v>8</v>
      </c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</row>
    <row r="14" spans="1:18" ht="21.75" x14ac:dyDescent="0.2">
      <c r="A14" s="293">
        <v>9</v>
      </c>
      <c r="B14" s="294" t="s">
        <v>12</v>
      </c>
      <c r="C14" s="296">
        <f>[2]شكل11!D14</f>
        <v>52244.151394422304</v>
      </c>
      <c r="D14" s="296">
        <f>[2]شكل11!E14</f>
        <v>7621</v>
      </c>
      <c r="E14" s="331">
        <f t="shared" si="0"/>
        <v>59865.151394422304</v>
      </c>
      <c r="F14" s="316" t="s">
        <v>42</v>
      </c>
      <c r="G14" s="317">
        <v>9</v>
      </c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</row>
    <row r="15" spans="1:18" ht="21.75" x14ac:dyDescent="0.2">
      <c r="A15" s="295">
        <v>10</v>
      </c>
      <c r="B15" s="294" t="s">
        <v>13</v>
      </c>
      <c r="C15" s="296">
        <f>[2]شكل11!D15</f>
        <v>453307.24944289628</v>
      </c>
      <c r="D15" s="296">
        <f>[2]شكل11!E15</f>
        <v>88214.014440134037</v>
      </c>
      <c r="E15" s="331">
        <f t="shared" si="0"/>
        <v>541521.26388303027</v>
      </c>
      <c r="F15" s="316" t="s">
        <v>43</v>
      </c>
      <c r="G15" s="317">
        <v>10</v>
      </c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</row>
    <row r="16" spans="1:18" ht="40.5" x14ac:dyDescent="0.2">
      <c r="A16" s="293">
        <v>11</v>
      </c>
      <c r="B16" s="294" t="s">
        <v>14</v>
      </c>
      <c r="C16" s="296">
        <f>[2]شكل11!D16</f>
        <v>113809.88500000001</v>
      </c>
      <c r="D16" s="296">
        <f>[2]شكل11!E16</f>
        <v>13319.752866004961</v>
      </c>
      <c r="E16" s="331">
        <f t="shared" si="0"/>
        <v>127129.63786600497</v>
      </c>
      <c r="F16" s="316" t="s">
        <v>44</v>
      </c>
      <c r="G16" s="317">
        <v>11</v>
      </c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1.75" x14ac:dyDescent="0.2">
      <c r="A17" s="525" t="s">
        <v>15</v>
      </c>
      <c r="B17" s="525"/>
      <c r="C17" s="318">
        <f>SUM(C6:C16)</f>
        <v>15207534.681629939</v>
      </c>
      <c r="D17" s="318">
        <f>SUM(D6:D16)</f>
        <v>3428465.1317688888</v>
      </c>
      <c r="E17" s="318">
        <f t="shared" si="0"/>
        <v>18635999.813398827</v>
      </c>
      <c r="F17" s="526" t="s">
        <v>45</v>
      </c>
      <c r="G17" s="52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</row>
    <row r="18" spans="1:18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</row>
    <row r="19" spans="1:18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</row>
    <row r="20" spans="1:18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</row>
    <row r="21" spans="1:18" x14ac:dyDescent="0.2">
      <c r="A21" s="102"/>
      <c r="B21" s="102"/>
      <c r="C21" s="102"/>
      <c r="D21" s="102"/>
      <c r="E21" s="102"/>
      <c r="F21" s="102"/>
      <c r="G21" s="102"/>
      <c r="H21" s="102"/>
    </row>
  </sheetData>
  <mergeCells count="8">
    <mergeCell ref="A17:B17"/>
    <mergeCell ref="F17:G17"/>
    <mergeCell ref="I5:Q5"/>
    <mergeCell ref="B1:F1"/>
    <mergeCell ref="B2:F2"/>
    <mergeCell ref="B3:F3"/>
    <mergeCell ref="A5:B5"/>
    <mergeCell ref="F5:G5"/>
  </mergeCells>
  <pageMargins left="0.7" right="0.7" top="0.75" bottom="0.75" header="0.3" footer="0.3"/>
  <drawing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P19"/>
  <sheetViews>
    <sheetView rightToLeft="1" workbookViewId="0">
      <selection activeCell="A4" sqref="A4:A15"/>
    </sheetView>
  </sheetViews>
  <sheetFormatPr defaultRowHeight="14.25" x14ac:dyDescent="0.2"/>
  <cols>
    <col min="1" max="1" width="30.375" customWidth="1"/>
    <col min="2" max="2" width="33.375" customWidth="1"/>
  </cols>
  <sheetData>
    <row r="1" spans="1:16" ht="22.5" x14ac:dyDescent="0.2">
      <c r="A1" s="16"/>
      <c r="B1" s="16"/>
      <c r="C1" s="16"/>
      <c r="D1" s="16"/>
      <c r="E1" s="482" t="s">
        <v>435</v>
      </c>
      <c r="F1" s="483"/>
      <c r="G1" s="483"/>
      <c r="H1" s="483"/>
      <c r="I1" s="483"/>
      <c r="J1" s="483"/>
      <c r="K1" s="483"/>
      <c r="L1" s="483"/>
      <c r="M1" s="483"/>
      <c r="N1" s="483"/>
      <c r="O1" s="484"/>
      <c r="P1" s="16"/>
    </row>
    <row r="2" spans="1:16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39" customHeight="1" x14ac:dyDescent="0.2">
      <c r="A3" s="75" t="s">
        <v>0</v>
      </c>
      <c r="B3" s="75" t="s">
        <v>127</v>
      </c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</row>
    <row r="4" spans="1:16" s="4" customFormat="1" ht="24.95" customHeight="1" x14ac:dyDescent="0.2">
      <c r="A4" s="334" t="s">
        <v>6</v>
      </c>
      <c r="B4" s="332">
        <f>'جدول رقم 15'!G7</f>
        <v>20596449.899491999</v>
      </c>
      <c r="C4" s="76"/>
      <c r="D4" s="76"/>
      <c r="E4" s="76"/>
      <c r="F4" s="76"/>
      <c r="G4" s="76"/>
      <c r="H4" s="76"/>
      <c r="I4" s="77"/>
      <c r="J4" s="77"/>
      <c r="K4" s="77"/>
      <c r="L4" s="77"/>
      <c r="M4" s="77"/>
      <c r="N4" s="77"/>
      <c r="O4" s="77"/>
      <c r="P4" s="77"/>
    </row>
    <row r="5" spans="1:16" s="4" customFormat="1" ht="24.95" customHeight="1" x14ac:dyDescent="0.2">
      <c r="A5" s="334" t="s">
        <v>7</v>
      </c>
      <c r="B5" s="332">
        <f>'جدول رقم 15'!G8</f>
        <v>41511455.832041726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77"/>
      <c r="P5" s="77"/>
    </row>
    <row r="6" spans="1:16" s="4" customFormat="1" ht="24.95" customHeight="1" x14ac:dyDescent="0.2">
      <c r="A6" s="334" t="s">
        <v>8</v>
      </c>
      <c r="B6" s="332">
        <f>'جدول رقم 15'!G9</f>
        <v>227842</v>
      </c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</row>
    <row r="7" spans="1:16" s="4" customFormat="1" ht="24.95" customHeight="1" x14ac:dyDescent="0.2">
      <c r="A7" s="334" t="s">
        <v>9</v>
      </c>
      <c r="B7" s="332">
        <f>'جدول رقم 15'!G10</f>
        <v>4260046.2328231484</v>
      </c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77"/>
      <c r="P7" s="77"/>
    </row>
    <row r="8" spans="1:16" s="4" customFormat="1" ht="24.95" customHeight="1" x14ac:dyDescent="0.2">
      <c r="A8" s="334" t="s">
        <v>10</v>
      </c>
      <c r="B8" s="332">
        <f>'جدول رقم 15'!G11</f>
        <v>24617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</row>
    <row r="9" spans="1:16" s="4" customFormat="1" ht="24.95" customHeight="1" x14ac:dyDescent="0.2">
      <c r="A9" s="334" t="s">
        <v>11</v>
      </c>
      <c r="B9" s="332">
        <f>'جدول رقم 15'!G12</f>
        <v>32787595.5</v>
      </c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77"/>
      <c r="P9" s="77"/>
    </row>
    <row r="10" spans="1:16" s="4" customFormat="1" ht="24.95" customHeight="1" x14ac:dyDescent="0.2">
      <c r="A10" s="334" t="s">
        <v>192</v>
      </c>
      <c r="B10" s="332">
        <f>'جدول رقم 15'!G13</f>
        <v>6919160.0000000028</v>
      </c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</row>
    <row r="11" spans="1:16" s="4" customFormat="1" ht="24.95" customHeight="1" x14ac:dyDescent="0.2">
      <c r="A11" s="334" t="s">
        <v>32</v>
      </c>
      <c r="B11" s="332">
        <f>'جدول رقم 15'!G14</f>
        <v>7037523.8437296087</v>
      </c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77"/>
      <c r="O11" s="77"/>
      <c r="P11" s="77"/>
    </row>
    <row r="12" spans="1:16" s="4" customFormat="1" ht="24.95" customHeight="1" x14ac:dyDescent="0.2">
      <c r="A12" s="334" t="s">
        <v>12</v>
      </c>
      <c r="B12" s="332">
        <f>'جدول رقم 15'!G15</f>
        <v>628313</v>
      </c>
      <c r="C12" s="77"/>
      <c r="D12" s="77"/>
      <c r="E12" s="77"/>
      <c r="F12" s="77"/>
      <c r="G12" s="77"/>
      <c r="H12" s="77"/>
      <c r="I12" s="77"/>
      <c r="J12" s="77"/>
      <c r="K12" s="77"/>
      <c r="L12" s="77"/>
      <c r="M12" s="77"/>
      <c r="N12" s="77"/>
      <c r="O12" s="77"/>
      <c r="P12" s="77"/>
    </row>
    <row r="13" spans="1:16" s="4" customFormat="1" ht="24.95" customHeight="1" x14ac:dyDescent="0.2">
      <c r="A13" s="334" t="s">
        <v>13</v>
      </c>
      <c r="B13" s="332">
        <f>'جدول رقم 15'!G16</f>
        <v>3930444.7956102332</v>
      </c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</row>
    <row r="14" spans="1:16" s="4" customFormat="1" ht="24.95" customHeight="1" x14ac:dyDescent="0.2">
      <c r="A14" s="334" t="s">
        <v>14</v>
      </c>
      <c r="B14" s="332">
        <f>'جدول رقم 15'!G17</f>
        <v>802316.19937080797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77"/>
      <c r="N14" s="77"/>
      <c r="O14" s="77"/>
      <c r="P14" s="77"/>
    </row>
    <row r="15" spans="1:16" s="4" customFormat="1" ht="24.95" customHeight="1" x14ac:dyDescent="0.2">
      <c r="A15" s="334" t="s">
        <v>15</v>
      </c>
      <c r="B15" s="333">
        <f>SUM(B4:B14)</f>
        <v>118725764.30306752</v>
      </c>
      <c r="C15" s="77"/>
      <c r="D15" s="77"/>
      <c r="E15" s="77"/>
      <c r="F15" s="77"/>
      <c r="G15" s="77"/>
      <c r="H15" s="77"/>
      <c r="I15" s="77"/>
      <c r="J15" s="77"/>
      <c r="K15" s="77"/>
      <c r="L15" s="77"/>
      <c r="M15" s="77"/>
      <c r="N15" s="77"/>
      <c r="O15" s="77"/>
      <c r="P15" s="77"/>
    </row>
    <row r="16" spans="1:16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</sheetData>
  <sortState ref="A4:B14">
    <sortCondition descending="1" ref="B4:B14"/>
  </sortState>
  <mergeCells count="1">
    <mergeCell ref="E1:O1"/>
  </mergeCells>
  <pageMargins left="0.7" right="0.7" top="0.75" bottom="0.75" header="0.3" footer="0.3"/>
  <drawing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U29"/>
  <sheetViews>
    <sheetView rightToLeft="1" zoomScale="86" zoomScaleNormal="86" workbookViewId="0">
      <selection activeCell="I16" sqref="A6:I16"/>
    </sheetView>
  </sheetViews>
  <sheetFormatPr defaultRowHeight="14.25" x14ac:dyDescent="0.2"/>
  <cols>
    <col min="1" max="1" width="4.625" customWidth="1"/>
    <col min="2" max="2" width="25.625" customWidth="1"/>
    <col min="3" max="6" width="9.625" customWidth="1"/>
    <col min="7" max="7" width="11" bestFit="1" customWidth="1"/>
    <col min="8" max="8" width="36.125" bestFit="1" customWidth="1"/>
    <col min="9" max="9" width="4.625" customWidth="1"/>
  </cols>
  <sheetData>
    <row r="1" spans="1:21" ht="23.25" x14ac:dyDescent="0.2">
      <c r="A1" s="16"/>
      <c r="B1" s="461"/>
      <c r="C1" s="461"/>
      <c r="D1" s="461"/>
      <c r="E1" s="461"/>
      <c r="F1" s="461"/>
      <c r="G1" s="461"/>
      <c r="H1" s="461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3.25" x14ac:dyDescent="0.2">
      <c r="A2" s="16"/>
      <c r="B2" s="461"/>
      <c r="C2" s="461"/>
      <c r="D2" s="461"/>
      <c r="E2" s="461"/>
      <c r="F2" s="461"/>
      <c r="G2" s="461"/>
      <c r="H2" s="461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</row>
    <row r="3" spans="1:21" ht="23.25" x14ac:dyDescent="0.2">
      <c r="A3" s="16"/>
      <c r="B3" s="461"/>
      <c r="C3" s="461"/>
      <c r="D3" s="461"/>
      <c r="E3" s="461"/>
      <c r="F3" s="461"/>
      <c r="G3" s="461"/>
      <c r="H3" s="461"/>
      <c r="I3" s="16"/>
      <c r="J3" s="16"/>
      <c r="K3" s="16"/>
      <c r="L3" s="16"/>
      <c r="M3" s="480"/>
      <c r="N3" s="480"/>
      <c r="O3" s="480"/>
      <c r="P3" s="480"/>
      <c r="Q3" s="480"/>
      <c r="R3" s="480"/>
      <c r="S3" s="480"/>
      <c r="T3" s="480"/>
      <c r="U3" s="480"/>
    </row>
    <row r="4" spans="1:21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</row>
    <row r="5" spans="1:21" ht="65.25" x14ac:dyDescent="0.2">
      <c r="A5" s="462" t="s">
        <v>0</v>
      </c>
      <c r="B5" s="462"/>
      <c r="C5" s="45" t="s">
        <v>1</v>
      </c>
      <c r="D5" s="45" t="s">
        <v>2</v>
      </c>
      <c r="E5" s="45" t="s">
        <v>3</v>
      </c>
      <c r="F5" s="45" t="s">
        <v>4</v>
      </c>
      <c r="G5" s="45" t="s">
        <v>5</v>
      </c>
      <c r="H5" s="479" t="s">
        <v>33</v>
      </c>
      <c r="I5" s="479"/>
      <c r="J5" s="16"/>
      <c r="K5" s="527" t="s">
        <v>436</v>
      </c>
      <c r="L5" s="527"/>
      <c r="M5" s="527"/>
      <c r="N5" s="527"/>
      <c r="O5" s="527"/>
      <c r="P5" s="527"/>
      <c r="Q5" s="527"/>
      <c r="R5" s="527"/>
      <c r="S5" s="527"/>
      <c r="T5" s="16"/>
      <c r="U5" s="16"/>
    </row>
    <row r="6" spans="1:21" ht="21.75" x14ac:dyDescent="0.2">
      <c r="A6" s="20">
        <v>1</v>
      </c>
      <c r="B6" s="21" t="s">
        <v>6</v>
      </c>
      <c r="C6" s="22">
        <f>'جدول رقم 15'!C7</f>
        <v>4796361.8715878706</v>
      </c>
      <c r="D6" s="22">
        <f>'جدول رقم 15'!D7</f>
        <v>5226093.8101061378</v>
      </c>
      <c r="E6" s="22">
        <f>'جدول رقم 15'!E7</f>
        <v>6986396.5376336584</v>
      </c>
      <c r="F6" s="22">
        <f>'جدول رقم 15'!F7</f>
        <v>3587597.6801643325</v>
      </c>
      <c r="G6" s="46">
        <f>SUM(C6:F6)</f>
        <v>20596449.899491999</v>
      </c>
      <c r="H6" s="73" t="s">
        <v>34</v>
      </c>
      <c r="I6" s="74">
        <v>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</row>
    <row r="7" spans="1:21" ht="21.75" x14ac:dyDescent="0.2">
      <c r="A7" s="20">
        <v>2</v>
      </c>
      <c r="B7" s="21" t="s">
        <v>7</v>
      </c>
      <c r="C7" s="22">
        <f>'جدول رقم 15'!C8</f>
        <v>17838374.944205418</v>
      </c>
      <c r="D7" s="22">
        <f>'جدول رقم 15'!D8</f>
        <v>19790896.815813504</v>
      </c>
      <c r="E7" s="22">
        <f>'جدول رقم 15'!E8</f>
        <v>1890459.223739095</v>
      </c>
      <c r="F7" s="22">
        <f>'جدول رقم 15'!F8</f>
        <v>1991724.848283706</v>
      </c>
      <c r="G7" s="46">
        <f t="shared" ref="G7:G16" si="0">SUM(C7:F7)</f>
        <v>41511455.832041726</v>
      </c>
      <c r="H7" s="73" t="s">
        <v>35</v>
      </c>
      <c r="I7" s="74">
        <v>2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1:21" ht="21.75" x14ac:dyDescent="0.2">
      <c r="A8" s="20">
        <v>3</v>
      </c>
      <c r="B8" s="21" t="s">
        <v>8</v>
      </c>
      <c r="C8" s="22">
        <f>'جدول رقم 15'!C9</f>
        <v>0</v>
      </c>
      <c r="D8" s="22">
        <f>'جدول رقم 15'!D9</f>
        <v>0</v>
      </c>
      <c r="E8" s="22">
        <f>'جدول رقم 15'!E9</f>
        <v>0</v>
      </c>
      <c r="F8" s="22">
        <f>'جدول رقم 15'!F9</f>
        <v>227842</v>
      </c>
      <c r="G8" s="46">
        <f t="shared" si="0"/>
        <v>227842</v>
      </c>
      <c r="H8" s="73" t="s">
        <v>36</v>
      </c>
      <c r="I8" s="74">
        <v>3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</row>
    <row r="9" spans="1:21" ht="21.75" x14ac:dyDescent="0.2">
      <c r="A9" s="20">
        <v>4</v>
      </c>
      <c r="B9" s="21" t="s">
        <v>9</v>
      </c>
      <c r="C9" s="22">
        <f>'جدول رقم 15'!C10</f>
        <v>458593</v>
      </c>
      <c r="D9" s="22">
        <f>'جدول رقم 15'!D10</f>
        <v>1407501.2013697971</v>
      </c>
      <c r="E9" s="22">
        <f>'جدول رقم 15'!E10</f>
        <v>1569793.6366515877</v>
      </c>
      <c r="F9" s="22">
        <f>'جدول رقم 15'!F10</f>
        <v>824158.39480176405</v>
      </c>
      <c r="G9" s="46">
        <f t="shared" si="0"/>
        <v>4260046.2328231484</v>
      </c>
      <c r="H9" s="73" t="s">
        <v>37</v>
      </c>
      <c r="I9" s="74">
        <v>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1:21" ht="21.75" x14ac:dyDescent="0.2">
      <c r="A10" s="20">
        <v>5</v>
      </c>
      <c r="B10" s="21" t="s">
        <v>10</v>
      </c>
      <c r="C10" s="22">
        <f>'جدول رقم 15'!C11</f>
        <v>7626</v>
      </c>
      <c r="D10" s="22">
        <f>'جدول رقم 15'!D11</f>
        <v>16991</v>
      </c>
      <c r="E10" s="22">
        <f>'جدول رقم 15'!E11</f>
        <v>0</v>
      </c>
      <c r="F10" s="22">
        <f>'جدول رقم 15'!F11</f>
        <v>0</v>
      </c>
      <c r="G10" s="46">
        <f t="shared" si="0"/>
        <v>24617</v>
      </c>
      <c r="H10" s="73" t="s">
        <v>38</v>
      </c>
      <c r="I10" s="74">
        <v>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ht="21.75" x14ac:dyDescent="0.2">
      <c r="A11" s="20">
        <v>6</v>
      </c>
      <c r="B11" s="21" t="s">
        <v>11</v>
      </c>
      <c r="C11" s="22">
        <f>'جدول رقم 15'!C12</f>
        <v>0</v>
      </c>
      <c r="D11" s="22">
        <f>'جدول رقم 15'!D12</f>
        <v>0</v>
      </c>
      <c r="E11" s="22">
        <f>'جدول رقم 15'!E12</f>
        <v>0</v>
      </c>
      <c r="F11" s="22">
        <f>'جدول رقم 15'!F12</f>
        <v>32787595.5</v>
      </c>
      <c r="G11" s="46">
        <f t="shared" si="0"/>
        <v>32787595.5</v>
      </c>
      <c r="H11" s="73" t="s">
        <v>39</v>
      </c>
      <c r="I11" s="74">
        <v>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ht="21.75" x14ac:dyDescent="0.2">
      <c r="A12" s="20">
        <v>7</v>
      </c>
      <c r="B12" s="21" t="s">
        <v>192</v>
      </c>
      <c r="C12" s="22">
        <f>'جدول رقم 15'!C13</f>
        <v>3214521.0000000023</v>
      </c>
      <c r="D12" s="22">
        <f>'جدول رقم 15'!D13</f>
        <v>1987485.0000000002</v>
      </c>
      <c r="E12" s="22">
        <f>'جدول رقم 15'!E13</f>
        <v>1418413</v>
      </c>
      <c r="F12" s="22">
        <f>'جدول رقم 15'!F13</f>
        <v>298741</v>
      </c>
      <c r="G12" s="46">
        <f t="shared" si="0"/>
        <v>6919160.0000000028</v>
      </c>
      <c r="H12" s="73" t="s">
        <v>40</v>
      </c>
      <c r="I12" s="74">
        <v>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ht="40.5" x14ac:dyDescent="0.2">
      <c r="A13" s="20">
        <v>8</v>
      </c>
      <c r="B13" s="21" t="s">
        <v>32</v>
      </c>
      <c r="C13" s="22">
        <f>'جدول رقم 15'!C14</f>
        <v>2062073.972486699</v>
      </c>
      <c r="D13" s="22">
        <f>'جدول رقم 15'!D14</f>
        <v>2646495.2311134445</v>
      </c>
      <c r="E13" s="22">
        <f>'جدول رقم 15'!E14</f>
        <v>1517161.1861842261</v>
      </c>
      <c r="F13" s="22">
        <f>'جدول رقم 15'!F14</f>
        <v>811793.45394523907</v>
      </c>
      <c r="G13" s="46">
        <f t="shared" si="0"/>
        <v>7037523.8437296087</v>
      </c>
      <c r="H13" s="73" t="s">
        <v>41</v>
      </c>
      <c r="I13" s="74">
        <v>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spans="1:21" ht="21.75" x14ac:dyDescent="0.2">
      <c r="A14" s="20">
        <v>9</v>
      </c>
      <c r="B14" s="21" t="s">
        <v>12</v>
      </c>
      <c r="C14" s="22">
        <f>'جدول رقم 15'!C15</f>
        <v>214150.71517682748</v>
      </c>
      <c r="D14" s="22">
        <f>'جدول رقم 15'!D15</f>
        <v>414162.28482317249</v>
      </c>
      <c r="E14" s="22">
        <f>'جدول رقم 15'!E15</f>
        <v>0</v>
      </c>
      <c r="F14" s="22">
        <f>'جدول رقم 15'!F15</f>
        <v>0</v>
      </c>
      <c r="G14" s="46">
        <f t="shared" si="0"/>
        <v>628313</v>
      </c>
      <c r="H14" s="73" t="s">
        <v>42</v>
      </c>
      <c r="I14" s="74">
        <v>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spans="1:21" ht="21" customHeight="1" x14ac:dyDescent="0.2">
      <c r="A15" s="20">
        <v>10</v>
      </c>
      <c r="B15" s="21" t="s">
        <v>13</v>
      </c>
      <c r="C15" s="22">
        <f>'جدول رقم 15'!C16</f>
        <v>651894</v>
      </c>
      <c r="D15" s="22">
        <f>'جدول رقم 15'!D16</f>
        <v>2403699.7956102332</v>
      </c>
      <c r="E15" s="22">
        <f>'جدول رقم 15'!E16</f>
        <v>874851</v>
      </c>
      <c r="F15" s="22">
        <f>'جدول رقم 15'!F16</f>
        <v>0</v>
      </c>
      <c r="G15" s="46">
        <f t="shared" si="0"/>
        <v>3930444.7956102332</v>
      </c>
      <c r="H15" s="73" t="s">
        <v>43</v>
      </c>
      <c r="I15" s="74">
        <v>10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s="5" customFormat="1" ht="21" customHeight="1" x14ac:dyDescent="0.2">
      <c r="A16" s="20">
        <v>11</v>
      </c>
      <c r="B16" s="21" t="s">
        <v>14</v>
      </c>
      <c r="C16" s="22">
        <f>'جدول رقم 15'!C17</f>
        <v>209067.40825552878</v>
      </c>
      <c r="D16" s="22">
        <f>'جدول رقم 15'!D17</f>
        <v>288000.79111527913</v>
      </c>
      <c r="E16" s="22">
        <f>'جدول رقم 15'!E17</f>
        <v>305248</v>
      </c>
      <c r="F16" s="22">
        <f>'جدول رقم 15'!F17</f>
        <v>0</v>
      </c>
      <c r="G16" s="46">
        <f t="shared" si="0"/>
        <v>802316.19937080797</v>
      </c>
      <c r="H16" s="73" t="s">
        <v>44</v>
      </c>
      <c r="I16" s="74">
        <v>11</v>
      </c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</row>
    <row r="17" spans="1:21" s="5" customFormat="1" ht="24.75" customHeight="1" x14ac:dyDescent="0.2">
      <c r="A17" s="463" t="s">
        <v>15</v>
      </c>
      <c r="B17" s="463"/>
      <c r="C17" s="49">
        <f>SUM(C6:C16)</f>
        <v>29452662.911712352</v>
      </c>
      <c r="D17" s="49">
        <f>SUM(D6:D16)</f>
        <v>34181325.929951563</v>
      </c>
      <c r="E17" s="49">
        <f>SUM(E6:E16)</f>
        <v>14562322.584208565</v>
      </c>
      <c r="F17" s="49">
        <f>SUM(F6:F16)</f>
        <v>40529452.877195045</v>
      </c>
      <c r="G17" s="49">
        <f>SUM(G6:G16)</f>
        <v>118725764.30306752</v>
      </c>
      <c r="H17" s="472" t="s">
        <v>45</v>
      </c>
      <c r="I17" s="472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</row>
    <row r="18" spans="1:21" s="5" customFormat="1" ht="24.75" customHeight="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</row>
    <row r="19" spans="1:21" s="5" customFormat="1" ht="21" customHeight="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</row>
    <row r="20" spans="1:21" s="5" customFormat="1" ht="21" customHeight="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</row>
    <row r="21" spans="1:21" s="5" customFormat="1" ht="21" customHeight="1" x14ac:dyDescent="0.2">
      <c r="A21"/>
      <c r="B21"/>
      <c r="C21"/>
      <c r="D21"/>
      <c r="E21"/>
      <c r="F21"/>
      <c r="G21"/>
      <c r="H21"/>
      <c r="I21"/>
    </row>
    <row r="22" spans="1:21" s="5" customFormat="1" ht="21" customHeight="1" x14ac:dyDescent="0.2">
      <c r="A22"/>
      <c r="B22"/>
      <c r="C22"/>
      <c r="D22"/>
      <c r="E22"/>
      <c r="F22"/>
      <c r="G22"/>
      <c r="H22"/>
      <c r="I22"/>
    </row>
    <row r="23" spans="1:21" s="5" customFormat="1" ht="21" customHeight="1" x14ac:dyDescent="0.2">
      <c r="A23"/>
      <c r="B23"/>
      <c r="C23"/>
      <c r="D23"/>
      <c r="E23"/>
      <c r="F23"/>
      <c r="G23"/>
      <c r="H23"/>
      <c r="I23"/>
    </row>
    <row r="24" spans="1:21" s="5" customFormat="1" ht="21" customHeight="1" x14ac:dyDescent="0.2">
      <c r="A24"/>
      <c r="B24"/>
      <c r="C24"/>
      <c r="D24"/>
      <c r="E24"/>
      <c r="F24"/>
      <c r="G24"/>
      <c r="H24"/>
      <c r="I24"/>
    </row>
    <row r="25" spans="1:21" s="5" customFormat="1" ht="21" customHeight="1" x14ac:dyDescent="0.2">
      <c r="A25"/>
      <c r="B25"/>
      <c r="C25"/>
      <c r="D25"/>
      <c r="E25"/>
      <c r="F25"/>
      <c r="G25"/>
      <c r="H25"/>
      <c r="I25"/>
    </row>
    <row r="26" spans="1:21" s="5" customFormat="1" ht="21" customHeight="1" x14ac:dyDescent="0.2">
      <c r="A26"/>
      <c r="B26"/>
      <c r="C26"/>
      <c r="D26"/>
      <c r="E26"/>
      <c r="F26"/>
      <c r="G26"/>
      <c r="H26"/>
      <c r="I26"/>
    </row>
    <row r="27" spans="1:21" s="5" customFormat="1" ht="21" customHeight="1" x14ac:dyDescent="0.2">
      <c r="A27"/>
      <c r="B27"/>
      <c r="C27"/>
      <c r="D27"/>
      <c r="E27"/>
      <c r="F27"/>
      <c r="G27"/>
      <c r="H27"/>
      <c r="I27"/>
    </row>
    <row r="28" spans="1:21" s="5" customFormat="1" ht="21" customHeight="1" x14ac:dyDescent="0.2">
      <c r="A28"/>
      <c r="B28"/>
      <c r="C28"/>
      <c r="D28"/>
      <c r="E28"/>
      <c r="F28"/>
      <c r="G28"/>
      <c r="H28"/>
      <c r="I28"/>
    </row>
    <row r="29" spans="1:21" s="5" customFormat="1" ht="28.5" customHeight="1" x14ac:dyDescent="0.2">
      <c r="A29"/>
      <c r="B29"/>
      <c r="C29"/>
      <c r="D29"/>
      <c r="E29"/>
      <c r="F29"/>
      <c r="G29"/>
      <c r="H29"/>
      <c r="I29"/>
    </row>
  </sheetData>
  <mergeCells count="9">
    <mergeCell ref="A17:B17"/>
    <mergeCell ref="H17:I17"/>
    <mergeCell ref="K5:S5"/>
    <mergeCell ref="B1:H1"/>
    <mergeCell ref="B2:H2"/>
    <mergeCell ref="B3:H3"/>
    <mergeCell ref="A5:B5"/>
    <mergeCell ref="H5:I5"/>
    <mergeCell ref="M3:U3"/>
  </mergeCells>
  <pageMargins left="0.7" right="0.7" top="0.75" bottom="0.75" header="0.3" footer="0.3"/>
  <drawing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Q25"/>
  <sheetViews>
    <sheetView rightToLeft="1" workbookViewId="0">
      <selection activeCell="B6" sqref="A6:B16"/>
    </sheetView>
  </sheetViews>
  <sheetFormatPr defaultRowHeight="14.25" x14ac:dyDescent="0.2"/>
  <cols>
    <col min="1" max="1" width="33.875" customWidth="1"/>
    <col min="2" max="2" width="24" customWidth="1"/>
    <col min="14" max="14" width="9" customWidth="1"/>
  </cols>
  <sheetData>
    <row r="1" spans="1:17" ht="23.25" x14ac:dyDescent="0.2">
      <c r="A1" s="16"/>
      <c r="B1" s="78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3.25" x14ac:dyDescent="0.2">
      <c r="A2" s="16"/>
      <c r="B2" s="78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3.25" x14ac:dyDescent="0.2">
      <c r="A3" s="16"/>
      <c r="B3" s="78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</row>
    <row r="5" spans="1:17" ht="44.25" customHeight="1" x14ac:dyDescent="0.2">
      <c r="A5" s="64" t="s">
        <v>0</v>
      </c>
      <c r="B5" s="45" t="s">
        <v>128</v>
      </c>
      <c r="C5" s="16"/>
      <c r="D5" s="482" t="s">
        <v>437</v>
      </c>
      <c r="E5" s="483"/>
      <c r="F5" s="483"/>
      <c r="G5" s="483"/>
      <c r="H5" s="483"/>
      <c r="I5" s="483"/>
      <c r="J5" s="483"/>
      <c r="K5" s="483"/>
      <c r="L5" s="483"/>
      <c r="M5" s="484"/>
      <c r="N5" s="16"/>
      <c r="O5" s="16"/>
      <c r="P5" s="16"/>
      <c r="Q5" s="16"/>
    </row>
    <row r="6" spans="1:17" ht="21.75" x14ac:dyDescent="0.2">
      <c r="A6" s="335" t="s">
        <v>6</v>
      </c>
      <c r="B6" s="336">
        <f>'جدول رقم 14'!G7</f>
        <v>9132904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1.75" x14ac:dyDescent="0.2">
      <c r="A7" s="335" t="s">
        <v>7</v>
      </c>
      <c r="B7" s="336">
        <f>'جدول رقم 14'!G8</f>
        <v>23152766</v>
      </c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1.75" x14ac:dyDescent="0.2">
      <c r="A8" s="335" t="s">
        <v>8</v>
      </c>
      <c r="B8" s="336">
        <f>'جدول رقم 14'!G9</f>
        <v>135508</v>
      </c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1.75" x14ac:dyDescent="0.2">
      <c r="A9" s="335" t="s">
        <v>9</v>
      </c>
      <c r="B9" s="336">
        <f>'جدول رقم 14'!G10</f>
        <v>2303433</v>
      </c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1.75" x14ac:dyDescent="0.2">
      <c r="A10" s="335" t="s">
        <v>10</v>
      </c>
      <c r="B10" s="336">
        <f>'جدول رقم 14'!G11</f>
        <v>8493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21.75" x14ac:dyDescent="0.2">
      <c r="A11" s="335" t="s">
        <v>11</v>
      </c>
      <c r="B11" s="336">
        <f>'جدول رقم 14'!G12</f>
        <v>15166565</v>
      </c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21.75" x14ac:dyDescent="0.2">
      <c r="A12" s="335" t="s">
        <v>192</v>
      </c>
      <c r="B12" s="336">
        <f>'جدول رقم 14'!G13</f>
        <v>2778640</v>
      </c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1.75" x14ac:dyDescent="0.2">
      <c r="A13" s="335" t="s">
        <v>32</v>
      </c>
      <c r="B13" s="336">
        <f>'جدول رقم 14'!G14</f>
        <v>4201485</v>
      </c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21.75" x14ac:dyDescent="0.2">
      <c r="A14" s="335" t="s">
        <v>12</v>
      </c>
      <c r="B14" s="336">
        <f>'جدول رقم 14'!G15</f>
        <v>393816</v>
      </c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21.75" x14ac:dyDescent="0.2">
      <c r="A15" s="335" t="s">
        <v>13</v>
      </c>
      <c r="B15" s="336">
        <f>'جدول رقم 14'!G16</f>
        <v>949501</v>
      </c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21.75" x14ac:dyDescent="0.2">
      <c r="A16" s="335" t="s">
        <v>14</v>
      </c>
      <c r="B16" s="336">
        <f>'جدول رقم 14'!G17</f>
        <v>314312</v>
      </c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21.75" customHeight="1" x14ac:dyDescent="0.2">
      <c r="A17" s="79" t="s">
        <v>15</v>
      </c>
      <c r="B17" s="49">
        <f>SUM(B6:B16)</f>
        <v>58537423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</sheetData>
  <sortState ref="A6:B16">
    <sortCondition descending="1" ref="B6:B16"/>
  </sortState>
  <mergeCells count="1">
    <mergeCell ref="D5:M5"/>
  </mergeCells>
  <pageMargins left="0.7" right="0.7" top="0.75" bottom="0.75" header="0.3" footer="0.3"/>
  <drawing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T19"/>
  <sheetViews>
    <sheetView rightToLeft="1" topLeftCell="E1" workbookViewId="0">
      <selection activeCell="I6" sqref="E6:I16"/>
    </sheetView>
  </sheetViews>
  <sheetFormatPr defaultRowHeight="14.25" x14ac:dyDescent="0.2"/>
  <cols>
    <col min="1" max="1" width="4.625" customWidth="1"/>
    <col min="2" max="2" width="25.625" customWidth="1"/>
    <col min="3" max="7" width="9.625" customWidth="1"/>
    <col min="8" max="8" width="25.625" customWidth="1"/>
    <col min="9" max="9" width="4.625" customWidth="1"/>
  </cols>
  <sheetData>
    <row r="1" spans="1:20" ht="23.25" x14ac:dyDescent="0.2">
      <c r="A1" s="16"/>
      <c r="B1" s="461"/>
      <c r="C1" s="461"/>
      <c r="D1" s="461"/>
      <c r="E1" s="461"/>
      <c r="F1" s="461"/>
      <c r="G1" s="461"/>
      <c r="H1" s="461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</row>
    <row r="2" spans="1:20" ht="23.25" x14ac:dyDescent="0.2">
      <c r="A2" s="16"/>
      <c r="B2" s="461"/>
      <c r="C2" s="461"/>
      <c r="D2" s="461"/>
      <c r="E2" s="461"/>
      <c r="F2" s="461"/>
      <c r="G2" s="461"/>
      <c r="H2" s="461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</row>
    <row r="3" spans="1:20" ht="23.25" x14ac:dyDescent="0.2">
      <c r="A3" s="16"/>
      <c r="B3" s="461"/>
      <c r="C3" s="461"/>
      <c r="D3" s="461"/>
      <c r="E3" s="461"/>
      <c r="F3" s="461"/>
      <c r="G3" s="461"/>
      <c r="H3" s="461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</row>
    <row r="4" spans="1:20" x14ac:dyDescent="0.2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</row>
    <row r="5" spans="1:20" ht="65.25" x14ac:dyDescent="0.55000000000000004">
      <c r="A5" s="462" t="s">
        <v>0</v>
      </c>
      <c r="B5" s="462"/>
      <c r="C5" s="45" t="s">
        <v>1</v>
      </c>
      <c r="D5" s="45" t="s">
        <v>2</v>
      </c>
      <c r="E5" s="45" t="s">
        <v>3</v>
      </c>
      <c r="F5" s="45" t="s">
        <v>4</v>
      </c>
      <c r="G5" s="45" t="s">
        <v>5</v>
      </c>
      <c r="H5" s="479" t="s">
        <v>33</v>
      </c>
      <c r="I5" s="479"/>
      <c r="J5" s="16"/>
      <c r="K5" s="530" t="s">
        <v>438</v>
      </c>
      <c r="L5" s="530"/>
      <c r="M5" s="530"/>
      <c r="N5" s="530"/>
      <c r="O5" s="530"/>
      <c r="P5" s="530"/>
      <c r="Q5" s="530"/>
      <c r="R5" s="530"/>
      <c r="S5" s="530"/>
      <c r="T5" s="16"/>
    </row>
    <row r="6" spans="1:20" ht="21.75" x14ac:dyDescent="0.2">
      <c r="A6" s="20">
        <v>1</v>
      </c>
      <c r="B6" s="21" t="s">
        <v>6</v>
      </c>
      <c r="C6" s="22">
        <f>'جدول رقم 14'!C7</f>
        <v>2358653</v>
      </c>
      <c r="D6" s="22">
        <f>'جدول رقم 14'!D7</f>
        <v>2054252</v>
      </c>
      <c r="E6" s="336">
        <f>'جدول رقم 14'!E7</f>
        <v>2984751</v>
      </c>
      <c r="F6" s="336">
        <f>'جدول رقم 14'!F7</f>
        <v>1735248</v>
      </c>
      <c r="G6" s="337">
        <f>SUM(C6:F6)</f>
        <v>9132904</v>
      </c>
      <c r="H6" s="338" t="s">
        <v>34</v>
      </c>
      <c r="I6" s="339">
        <v>1</v>
      </c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1.75" x14ac:dyDescent="0.2">
      <c r="A7" s="18">
        <v>2</v>
      </c>
      <c r="B7" s="19" t="s">
        <v>7</v>
      </c>
      <c r="C7" s="22">
        <f>'جدول رقم 14'!C8</f>
        <v>10845231</v>
      </c>
      <c r="D7" s="22">
        <f>'جدول رقم 14'!D8</f>
        <v>10187548</v>
      </c>
      <c r="E7" s="336">
        <f>'جدول رقم 14'!E8</f>
        <v>1125144</v>
      </c>
      <c r="F7" s="336">
        <f>'جدول رقم 14'!F8</f>
        <v>994843</v>
      </c>
      <c r="G7" s="337">
        <f t="shared" ref="G7:G16" si="0">SUM(C7:F7)</f>
        <v>23152766</v>
      </c>
      <c r="H7" s="338" t="s">
        <v>35</v>
      </c>
      <c r="I7" s="339">
        <v>2</v>
      </c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</row>
    <row r="8" spans="1:20" ht="21.75" x14ac:dyDescent="0.2">
      <c r="A8" s="20">
        <v>3</v>
      </c>
      <c r="B8" s="21" t="s">
        <v>8</v>
      </c>
      <c r="C8" s="22">
        <f>'جدول رقم 14'!C9</f>
        <v>0</v>
      </c>
      <c r="D8" s="22">
        <f>'جدول رقم 14'!D9</f>
        <v>0</v>
      </c>
      <c r="E8" s="336">
        <f>'جدول رقم 14'!E9</f>
        <v>0</v>
      </c>
      <c r="F8" s="336">
        <f>'جدول رقم 14'!F9</f>
        <v>135508</v>
      </c>
      <c r="G8" s="337">
        <f t="shared" si="0"/>
        <v>135508</v>
      </c>
      <c r="H8" s="338" t="s">
        <v>36</v>
      </c>
      <c r="I8" s="339">
        <v>3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</row>
    <row r="9" spans="1:20" ht="21.75" x14ac:dyDescent="0.2">
      <c r="A9" s="18">
        <v>4</v>
      </c>
      <c r="B9" s="19" t="s">
        <v>9</v>
      </c>
      <c r="C9" s="22">
        <f>'جدول رقم 14'!C10</f>
        <v>229178</v>
      </c>
      <c r="D9" s="22">
        <f>'جدول رقم 14'!D10</f>
        <v>748574</v>
      </c>
      <c r="E9" s="336">
        <f>'جدول رقم 14'!E10</f>
        <v>874145</v>
      </c>
      <c r="F9" s="336">
        <f>'جدول رقم 14'!F10</f>
        <v>451536</v>
      </c>
      <c r="G9" s="337">
        <f t="shared" si="0"/>
        <v>2303433</v>
      </c>
      <c r="H9" s="338" t="s">
        <v>37</v>
      </c>
      <c r="I9" s="339">
        <v>4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spans="1:20" ht="21.75" x14ac:dyDescent="0.2">
      <c r="A10" s="20">
        <v>5</v>
      </c>
      <c r="B10" s="21" t="s">
        <v>10</v>
      </c>
      <c r="C10" s="22">
        <f>'جدول رقم 14'!C11</f>
        <v>2044</v>
      </c>
      <c r="D10" s="22">
        <f>'جدول رقم 14'!D11</f>
        <v>6449</v>
      </c>
      <c r="E10" s="336">
        <f>'جدول رقم 14'!E11</f>
        <v>0</v>
      </c>
      <c r="F10" s="336">
        <f>'جدول رقم 14'!F11</f>
        <v>0</v>
      </c>
      <c r="G10" s="337">
        <f t="shared" si="0"/>
        <v>8493</v>
      </c>
      <c r="H10" s="338" t="s">
        <v>38</v>
      </c>
      <c r="I10" s="339">
        <v>5</v>
      </c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</row>
    <row r="11" spans="1:20" ht="21.75" x14ac:dyDescent="0.2">
      <c r="A11" s="18">
        <v>6</v>
      </c>
      <c r="B11" s="19" t="s">
        <v>11</v>
      </c>
      <c r="C11" s="22">
        <f>'جدول رقم 14'!C12</f>
        <v>0</v>
      </c>
      <c r="D11" s="22">
        <f>'جدول رقم 14'!D12</f>
        <v>0</v>
      </c>
      <c r="E11" s="336">
        <f>'جدول رقم 14'!E12</f>
        <v>0</v>
      </c>
      <c r="F11" s="336">
        <f>'جدول رقم 14'!F12</f>
        <v>15166565</v>
      </c>
      <c r="G11" s="337">
        <f t="shared" si="0"/>
        <v>15166565</v>
      </c>
      <c r="H11" s="338" t="s">
        <v>39</v>
      </c>
      <c r="I11" s="339">
        <v>6</v>
      </c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</row>
    <row r="12" spans="1:20" ht="21.75" x14ac:dyDescent="0.2">
      <c r="A12" s="20">
        <v>7</v>
      </c>
      <c r="B12" s="21" t="s">
        <v>192</v>
      </c>
      <c r="C12" s="22">
        <f>'جدول رقم 14'!C13</f>
        <v>1398742</v>
      </c>
      <c r="D12" s="22">
        <f>'جدول رقم 14'!D13</f>
        <v>761868</v>
      </c>
      <c r="E12" s="336">
        <f>'جدول رقم 14'!E13</f>
        <v>518002</v>
      </c>
      <c r="F12" s="336">
        <f>'جدول رقم 14'!F13</f>
        <v>100028</v>
      </c>
      <c r="G12" s="337">
        <f t="shared" si="0"/>
        <v>2778640</v>
      </c>
      <c r="H12" s="338" t="s">
        <v>40</v>
      </c>
      <c r="I12" s="339">
        <v>7</v>
      </c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spans="1:20" ht="40.5" x14ac:dyDescent="0.2">
      <c r="A13" s="18">
        <v>8</v>
      </c>
      <c r="B13" s="19" t="s">
        <v>32</v>
      </c>
      <c r="C13" s="22">
        <f>'جدول رقم 14'!C14</f>
        <v>1205157</v>
      </c>
      <c r="D13" s="22">
        <f>'جدول رقم 14'!D14</f>
        <v>1774896</v>
      </c>
      <c r="E13" s="336">
        <f>'جدول رقم 14'!E14</f>
        <v>779854</v>
      </c>
      <c r="F13" s="336">
        <f>'جدول رقم 14'!F14</f>
        <v>441578</v>
      </c>
      <c r="G13" s="337">
        <f t="shared" si="0"/>
        <v>4201485</v>
      </c>
      <c r="H13" s="338" t="s">
        <v>41</v>
      </c>
      <c r="I13" s="339">
        <v>8</v>
      </c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</row>
    <row r="14" spans="1:20" ht="21.75" x14ac:dyDescent="0.2">
      <c r="A14" s="20">
        <v>9</v>
      </c>
      <c r="B14" s="21" t="s">
        <v>12</v>
      </c>
      <c r="C14" s="22">
        <f>'جدول رقم 14'!C15</f>
        <v>109693</v>
      </c>
      <c r="D14" s="22">
        <f>'جدول رقم 14'!D15</f>
        <v>284123</v>
      </c>
      <c r="E14" s="336">
        <f>'جدول رقم 14'!E15</f>
        <v>0</v>
      </c>
      <c r="F14" s="336">
        <f>'جدول رقم 14'!F15</f>
        <v>0</v>
      </c>
      <c r="G14" s="337">
        <f t="shared" si="0"/>
        <v>393816</v>
      </c>
      <c r="H14" s="338" t="s">
        <v>42</v>
      </c>
      <c r="I14" s="339">
        <v>9</v>
      </c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</row>
    <row r="15" spans="1:20" ht="21.75" x14ac:dyDescent="0.2">
      <c r="A15" s="18">
        <v>10</v>
      </c>
      <c r="B15" s="19" t="s">
        <v>13</v>
      </c>
      <c r="C15" s="22">
        <f>'جدول رقم 14'!C16</f>
        <v>150008</v>
      </c>
      <c r="D15" s="22">
        <f>'جدول رقم 14'!D16</f>
        <v>499481</v>
      </c>
      <c r="E15" s="336">
        <f>'جدول رقم 14'!E16</f>
        <v>300012</v>
      </c>
      <c r="F15" s="336">
        <f>'جدول رقم 14'!F16</f>
        <v>0</v>
      </c>
      <c r="G15" s="337">
        <f t="shared" si="0"/>
        <v>949501</v>
      </c>
      <c r="H15" s="338" t="s">
        <v>43</v>
      </c>
      <c r="I15" s="339">
        <v>10</v>
      </c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</row>
    <row r="16" spans="1:20" ht="40.5" x14ac:dyDescent="0.2">
      <c r="A16" s="20">
        <v>11</v>
      </c>
      <c r="B16" s="21" t="s">
        <v>14</v>
      </c>
      <c r="C16" s="22">
        <f>'جدول رقم 14'!C17</f>
        <v>91249</v>
      </c>
      <c r="D16" s="22">
        <f>'جدول رقم 14'!D17</f>
        <v>102952</v>
      </c>
      <c r="E16" s="336">
        <f>'جدول رقم 14'!E17</f>
        <v>120111</v>
      </c>
      <c r="F16" s="336">
        <f>'جدول رقم 14'!F17</f>
        <v>0</v>
      </c>
      <c r="G16" s="337">
        <f t="shared" si="0"/>
        <v>314312</v>
      </c>
      <c r="H16" s="338" t="s">
        <v>44</v>
      </c>
      <c r="I16" s="339">
        <v>11</v>
      </c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</row>
    <row r="17" spans="1:20" ht="21.75" x14ac:dyDescent="0.2">
      <c r="A17" s="463" t="s">
        <v>15</v>
      </c>
      <c r="B17" s="463"/>
      <c r="C17" s="49">
        <f>SUM(C6:C16)</f>
        <v>16389955</v>
      </c>
      <c r="D17" s="49">
        <f>SUM(D6:D16)</f>
        <v>16420143</v>
      </c>
      <c r="E17" s="49">
        <f>SUM(E6:E16)</f>
        <v>6702019</v>
      </c>
      <c r="F17" s="49">
        <f>SUM(F6:F16)</f>
        <v>19025306</v>
      </c>
      <c r="G17" s="49">
        <f>SUM(G6:G16)</f>
        <v>58537423</v>
      </c>
      <c r="H17" s="472" t="s">
        <v>45</v>
      </c>
      <c r="I17" s="472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</row>
    <row r="18" spans="1:20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</row>
    <row r="19" spans="1:20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</row>
  </sheetData>
  <mergeCells count="8">
    <mergeCell ref="A17:B17"/>
    <mergeCell ref="H17:I17"/>
    <mergeCell ref="K5:S5"/>
    <mergeCell ref="B1:H1"/>
    <mergeCell ref="B2:H2"/>
    <mergeCell ref="B3:H3"/>
    <mergeCell ref="A5:B5"/>
    <mergeCell ref="H5:I5"/>
  </mergeCells>
  <pageMargins left="0.7" right="0.7" top="0.75" bottom="0.75" header="0.3" footer="0.3"/>
  <drawing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U35"/>
  <sheetViews>
    <sheetView rightToLeft="1" workbookViewId="0">
      <selection activeCell="A8" sqref="A8:O8"/>
    </sheetView>
  </sheetViews>
  <sheetFormatPr defaultRowHeight="14.25" x14ac:dyDescent="0.2"/>
  <cols>
    <col min="1" max="1" width="4.125" customWidth="1"/>
    <col min="2" max="2" width="22.5" customWidth="1"/>
    <col min="3" max="3" width="6.25" bestFit="1" customWidth="1"/>
    <col min="4" max="15" width="7.625" customWidth="1"/>
  </cols>
  <sheetData>
    <row r="1" spans="1:21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</row>
    <row r="2" spans="1:21" ht="21.75" x14ac:dyDescent="0.2">
      <c r="A2" s="533"/>
      <c r="B2" s="533"/>
      <c r="C2" s="80"/>
      <c r="D2" s="80"/>
      <c r="E2" s="16"/>
      <c r="F2" s="16"/>
      <c r="G2" s="16"/>
      <c r="H2" s="16"/>
      <c r="I2" s="16"/>
      <c r="J2" s="16"/>
      <c r="K2" s="16"/>
      <c r="L2" s="16"/>
      <c r="M2" s="16"/>
      <c r="N2" s="81"/>
      <c r="O2" s="81"/>
      <c r="P2" s="16"/>
      <c r="Q2" s="16"/>
      <c r="R2" s="16"/>
      <c r="S2" s="16"/>
      <c r="T2" s="16"/>
      <c r="U2" s="16"/>
    </row>
    <row r="3" spans="1:21" ht="21.75" x14ac:dyDescent="0.2">
      <c r="A3" s="82"/>
      <c r="B3" s="534"/>
      <c r="C3" s="534"/>
      <c r="D3" s="534"/>
      <c r="E3" s="534"/>
      <c r="F3" s="83"/>
      <c r="G3" s="83"/>
      <c r="H3" s="83"/>
      <c r="I3" s="83"/>
      <c r="J3" s="83"/>
      <c r="K3" s="83"/>
      <c r="L3" s="83"/>
      <c r="M3" s="535"/>
      <c r="N3" s="535"/>
      <c r="O3" s="535"/>
      <c r="P3" s="16"/>
      <c r="Q3" s="16"/>
      <c r="R3" s="16"/>
      <c r="S3" s="16"/>
      <c r="T3" s="16"/>
      <c r="U3" s="16"/>
    </row>
    <row r="4" spans="1:21" ht="37.5" x14ac:dyDescent="0.2">
      <c r="A4" s="536" t="s">
        <v>48</v>
      </c>
      <c r="B4" s="537"/>
      <c r="C4" s="84" t="s">
        <v>49</v>
      </c>
      <c r="D4" s="84" t="s">
        <v>50</v>
      </c>
      <c r="E4" s="84" t="s">
        <v>51</v>
      </c>
      <c r="F4" s="84" t="s">
        <v>52</v>
      </c>
      <c r="G4" s="84" t="s">
        <v>53</v>
      </c>
      <c r="H4" s="84" t="s">
        <v>54</v>
      </c>
      <c r="I4" s="84" t="s">
        <v>55</v>
      </c>
      <c r="J4" s="84" t="s">
        <v>56</v>
      </c>
      <c r="K4" s="84" t="s">
        <v>57</v>
      </c>
      <c r="L4" s="84" t="s">
        <v>58</v>
      </c>
      <c r="M4" s="84" t="s">
        <v>59</v>
      </c>
      <c r="N4" s="84" t="s">
        <v>60</v>
      </c>
      <c r="O4" s="84" t="s">
        <v>61</v>
      </c>
      <c r="P4" s="16"/>
      <c r="Q4" s="16"/>
      <c r="R4" s="16"/>
      <c r="S4" s="16"/>
      <c r="T4" s="16"/>
      <c r="U4" s="16"/>
    </row>
    <row r="5" spans="1:21" ht="18.75" x14ac:dyDescent="0.2">
      <c r="A5" s="538"/>
      <c r="B5" s="539"/>
      <c r="C5" s="84" t="s">
        <v>63</v>
      </c>
      <c r="D5" s="84" t="s">
        <v>64</v>
      </c>
      <c r="E5" s="84" t="s">
        <v>65</v>
      </c>
      <c r="F5" s="84" t="s">
        <v>66</v>
      </c>
      <c r="G5" s="84" t="s">
        <v>67</v>
      </c>
      <c r="H5" s="84" t="s">
        <v>68</v>
      </c>
      <c r="I5" s="84" t="s">
        <v>69</v>
      </c>
      <c r="J5" s="84" t="s">
        <v>70</v>
      </c>
      <c r="K5" s="84" t="s">
        <v>71</v>
      </c>
      <c r="L5" s="85" t="s">
        <v>72</v>
      </c>
      <c r="M5" s="85" t="s">
        <v>73</v>
      </c>
      <c r="N5" s="85" t="s">
        <v>74</v>
      </c>
      <c r="O5" s="86" t="s">
        <v>75</v>
      </c>
      <c r="P5" s="16"/>
      <c r="Q5" s="16"/>
      <c r="R5" s="16"/>
      <c r="S5" s="16"/>
      <c r="T5" s="16"/>
      <c r="U5" s="16"/>
    </row>
    <row r="6" spans="1:21" ht="18.75" x14ac:dyDescent="0.2">
      <c r="A6" s="89">
        <v>1</v>
      </c>
      <c r="B6" s="89" t="s">
        <v>76</v>
      </c>
      <c r="C6" s="340">
        <f>'جدول  رقم 18'!C6</f>
        <v>0.48101603962249234</v>
      </c>
      <c r="D6" s="340">
        <f>'جدول  رقم 18'!D6</f>
        <v>0.47811757636078533</v>
      </c>
      <c r="E6" s="340">
        <f>'جدول  رقم 18'!E6</f>
        <v>0.49017139883270311</v>
      </c>
      <c r="F6" s="340">
        <f>'جدول  رقم 18'!F6</f>
        <v>0.51184385905389684</v>
      </c>
      <c r="G6" s="340">
        <f>'جدول  رقم 18'!G6</f>
        <v>0.51034695208871927</v>
      </c>
      <c r="H6" s="340">
        <f>'جدول  رقم 18'!H6</f>
        <v>0.52294151050539461</v>
      </c>
      <c r="I6" s="340">
        <f>'جدول  رقم 18'!I6</f>
        <v>0.52600571398150942</v>
      </c>
      <c r="J6" s="340">
        <f>'جدول  رقم 18'!J6</f>
        <v>0.52637517338467588</v>
      </c>
      <c r="K6" s="340">
        <f>'جدول  رقم 18'!K6</f>
        <v>0.508650157783752</v>
      </c>
      <c r="L6" s="340">
        <f>'جدول  رقم 18'!L6</f>
        <v>0.49350764962838745</v>
      </c>
      <c r="M6" s="340">
        <f>'جدول  رقم 18'!M6</f>
        <v>0.48598953810713147</v>
      </c>
      <c r="N6" s="340">
        <f>'جدول  رقم 18'!N6</f>
        <v>0.45053980985802017</v>
      </c>
      <c r="O6" s="340">
        <f>'جدول  رقم 18'!O6</f>
        <v>0.49888494656807703</v>
      </c>
      <c r="P6" s="16"/>
      <c r="Q6" s="16"/>
      <c r="R6" s="16"/>
      <c r="S6" s="16"/>
      <c r="T6" s="16"/>
      <c r="U6" s="16"/>
    </row>
    <row r="7" spans="1:21" ht="18.75" x14ac:dyDescent="0.2">
      <c r="A7" s="89">
        <v>2</v>
      </c>
      <c r="B7" s="89" t="s">
        <v>78</v>
      </c>
      <c r="C7" s="340">
        <f>'جدول  رقم 18'!C7</f>
        <v>0.47962155143331797</v>
      </c>
      <c r="D7" s="340">
        <f>'جدول  رقم 18'!D7</f>
        <v>0.48877129954932436</v>
      </c>
      <c r="E7" s="340">
        <f>'جدول  رقم 18'!E7</f>
        <v>0.49858059122936926</v>
      </c>
      <c r="F7" s="340">
        <f>'جدول  رقم 18'!F7</f>
        <v>0.52768447277109909</v>
      </c>
      <c r="G7" s="340">
        <f>'جدول  رقم 18'!G7</f>
        <v>0.53549706901407179</v>
      </c>
      <c r="H7" s="340">
        <f>'جدول  رقم 18'!H7</f>
        <v>0.54640266914504243</v>
      </c>
      <c r="I7" s="340">
        <f>'جدول  رقم 18'!I7</f>
        <v>0.5596393695323405</v>
      </c>
      <c r="J7" s="340">
        <f>'جدول  رقم 18'!J7</f>
        <v>0.55586533055527998</v>
      </c>
      <c r="K7" s="340">
        <f>'جدول  رقم 18'!K7</f>
        <v>0.56405870546649883</v>
      </c>
      <c r="L7" s="340">
        <f>'جدول  رقم 18'!L7</f>
        <v>0.53110704531328168</v>
      </c>
      <c r="M7" s="340">
        <f>'جدول  رقم 18'!M7</f>
        <v>0.48301830873733487</v>
      </c>
      <c r="N7" s="340">
        <f>'جدول  رقم 18'!N7</f>
        <v>0.48181065494355541</v>
      </c>
      <c r="O7" s="340">
        <f>'جدول  رقم 18'!O7</f>
        <v>0.52103714189910943</v>
      </c>
      <c r="P7" s="16"/>
      <c r="Q7" s="16"/>
      <c r="R7" s="16"/>
      <c r="S7" s="16"/>
      <c r="T7" s="16"/>
      <c r="U7" s="16"/>
    </row>
    <row r="8" spans="1:21" ht="18.75" x14ac:dyDescent="0.2">
      <c r="A8" s="532" t="s">
        <v>80</v>
      </c>
      <c r="B8" s="532"/>
      <c r="C8" s="344">
        <f>'جدول  رقم 18'!C8</f>
        <v>0.48004618705480517</v>
      </c>
      <c r="D8" s="344">
        <f>'جدول  رقم 18'!D8</f>
        <v>0.48552729668652128</v>
      </c>
      <c r="E8" s="344">
        <f>'جدول  رقم 18'!E8</f>
        <v>0.4960202628612253</v>
      </c>
      <c r="F8" s="344">
        <f>'جدول  رقم 18'!F8</f>
        <v>0.52286197270385648</v>
      </c>
      <c r="G8" s="344">
        <f>'جدول  رقم 18'!G8</f>
        <v>0.52782427672636101</v>
      </c>
      <c r="H8" s="344">
        <f>'جدول  رقم 18'!H8</f>
        <v>0.53914664999192297</v>
      </c>
      <c r="I8" s="344">
        <f>'جدول  رقم 18'!I8</f>
        <v>0.5492371299989024</v>
      </c>
      <c r="J8" s="344">
        <f>'جدول  رقم 18'!J8</f>
        <v>0.54675123349475252</v>
      </c>
      <c r="K8" s="344">
        <f>'جدول  رقم 18'!K8</f>
        <v>0.54698729858752715</v>
      </c>
      <c r="L8" s="344">
        <f>'جدول  رقم 18'!L8</f>
        <v>0.51951311331409211</v>
      </c>
      <c r="M8" s="344">
        <f>'جدول  رقم 18'!M8</f>
        <v>0.48393103163799861</v>
      </c>
      <c r="N8" s="344">
        <f>'جدول  رقم 18'!N8</f>
        <v>0.47219853711655813</v>
      </c>
      <c r="O8" s="344">
        <f>'جدول  رقم 18'!O8</f>
        <v>0.51424061225318263</v>
      </c>
      <c r="P8" s="16"/>
      <c r="Q8" s="16"/>
      <c r="R8" s="16"/>
      <c r="S8" s="16"/>
      <c r="T8" s="16"/>
      <c r="U8" s="16"/>
    </row>
    <row r="9" spans="1:21" x14ac:dyDescent="0.2">
      <c r="A9" s="16"/>
      <c r="B9" s="16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16"/>
      <c r="Q9" s="16"/>
      <c r="R9" s="16"/>
      <c r="S9" s="16"/>
      <c r="T9" s="16"/>
      <c r="U9" s="16"/>
    </row>
    <row r="10" spans="1:21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spans="1:21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spans="1:2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spans="1:21" x14ac:dyDescent="0.2">
      <c r="A13" s="16"/>
      <c r="B13" s="16"/>
      <c r="C13" s="16"/>
      <c r="D13" s="16"/>
      <c r="E13" s="16"/>
      <c r="F13" s="16"/>
      <c r="G13" s="16"/>
      <c r="H13" s="473" t="s">
        <v>439</v>
      </c>
      <c r="I13" s="531"/>
      <c r="J13" s="531"/>
      <c r="K13" s="531"/>
      <c r="L13" s="531"/>
      <c r="M13" s="531"/>
      <c r="N13" s="531"/>
      <c r="O13" s="531"/>
      <c r="P13" s="531"/>
      <c r="Q13" s="16"/>
      <c r="R13" s="16"/>
      <c r="S13" s="16"/>
      <c r="T13" s="16"/>
      <c r="U13" s="16"/>
    </row>
    <row r="14" spans="1:21" x14ac:dyDescent="0.2">
      <c r="A14" s="16"/>
      <c r="B14" s="16"/>
      <c r="C14" s="16"/>
      <c r="D14" s="16"/>
      <c r="E14" s="16"/>
      <c r="F14" s="16"/>
      <c r="G14" s="16"/>
      <c r="H14" s="531"/>
      <c r="I14" s="531"/>
      <c r="J14" s="531"/>
      <c r="K14" s="531"/>
      <c r="L14" s="531"/>
      <c r="M14" s="531"/>
      <c r="N14" s="531"/>
      <c r="O14" s="531"/>
      <c r="P14" s="531"/>
      <c r="Q14" s="16"/>
      <c r="R14" s="16"/>
      <c r="S14" s="16"/>
      <c r="T14" s="16"/>
      <c r="U14" s="16"/>
    </row>
    <row r="15" spans="1:21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spans="1:21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spans="1:21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spans="1:21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spans="1:21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spans="1:21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spans="1:21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spans="1:21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</row>
    <row r="23" spans="1:21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</row>
    <row r="24" spans="1:21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</row>
    <row r="25" spans="1:21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</row>
    <row r="26" spans="1:21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</row>
    <row r="27" spans="1:21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</row>
    <row r="28" spans="1:21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</row>
    <row r="29" spans="1:21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</row>
    <row r="30" spans="1:21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</row>
    <row r="31" spans="1:21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</row>
    <row r="32" spans="1:21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</row>
    <row r="33" spans="1:21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</row>
    <row r="34" spans="1:21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</row>
    <row r="35" spans="1:21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</row>
  </sheetData>
  <mergeCells count="6">
    <mergeCell ref="H13:P14"/>
    <mergeCell ref="A8:B8"/>
    <mergeCell ref="A2:B2"/>
    <mergeCell ref="B3:E3"/>
    <mergeCell ref="M3:O3"/>
    <mergeCell ref="A4:B5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K20"/>
  <sheetViews>
    <sheetView rightToLeft="1" workbookViewId="0">
      <selection sqref="A1:I18"/>
    </sheetView>
  </sheetViews>
  <sheetFormatPr defaultRowHeight="14.25" x14ac:dyDescent="0.2"/>
  <cols>
    <col min="1" max="1" width="4.625" style="147" customWidth="1"/>
    <col min="2" max="2" width="25.625" customWidth="1"/>
    <col min="3" max="3" width="18.875" bestFit="1" customWidth="1"/>
    <col min="4" max="7" width="18.125" customWidth="1"/>
    <col min="8" max="8" width="51.375" bestFit="1" customWidth="1"/>
    <col min="9" max="9" width="4.625" style="147" customWidth="1"/>
  </cols>
  <sheetData>
    <row r="1" spans="1:11" s="150" customFormat="1" ht="20.100000000000001" customHeight="1" x14ac:dyDescent="0.4">
      <c r="A1" s="580" t="s">
        <v>19</v>
      </c>
      <c r="B1" s="581"/>
      <c r="C1" s="581"/>
      <c r="D1" s="581"/>
      <c r="E1" s="582"/>
      <c r="F1" s="406" t="s">
        <v>292</v>
      </c>
      <c r="G1" s="407"/>
      <c r="H1" s="407"/>
      <c r="I1" s="408"/>
      <c r="J1" s="158"/>
      <c r="K1" s="158"/>
    </row>
    <row r="2" spans="1:11" ht="20.100000000000001" customHeight="1" x14ac:dyDescent="0.45">
      <c r="A2" s="587" t="s">
        <v>135</v>
      </c>
      <c r="B2" s="588"/>
      <c r="C2" s="588"/>
      <c r="D2" s="588"/>
      <c r="E2" s="588"/>
      <c r="F2" s="588"/>
      <c r="G2" s="588"/>
      <c r="H2" s="588"/>
      <c r="I2" s="589"/>
      <c r="J2" s="108"/>
      <c r="K2" s="108"/>
    </row>
    <row r="3" spans="1:11" ht="20.100000000000001" customHeight="1" x14ac:dyDescent="0.45">
      <c r="A3" s="591" t="s">
        <v>293</v>
      </c>
      <c r="B3" s="592"/>
      <c r="C3" s="592"/>
      <c r="D3" s="592"/>
      <c r="E3" s="592"/>
      <c r="F3" s="592"/>
      <c r="G3" s="592"/>
      <c r="H3" s="592"/>
      <c r="I3" s="593"/>
      <c r="J3" s="108"/>
      <c r="K3" s="108"/>
    </row>
    <row r="4" spans="1:11" ht="20.100000000000001" customHeight="1" x14ac:dyDescent="0.45">
      <c r="A4" s="357" t="s">
        <v>0</v>
      </c>
      <c r="B4" s="358"/>
      <c r="C4" s="140" t="s">
        <v>1</v>
      </c>
      <c r="D4" s="140" t="s">
        <v>2</v>
      </c>
      <c r="E4" s="140" t="s">
        <v>3</v>
      </c>
      <c r="F4" s="140" t="s">
        <v>4</v>
      </c>
      <c r="G4" s="140" t="s">
        <v>5</v>
      </c>
      <c r="H4" s="361" t="s">
        <v>33</v>
      </c>
      <c r="I4" s="362"/>
      <c r="J4" s="108"/>
      <c r="K4" s="108"/>
    </row>
    <row r="5" spans="1:11" ht="20.100000000000001" customHeight="1" x14ac:dyDescent="0.45">
      <c r="A5" s="359"/>
      <c r="B5" s="360"/>
      <c r="C5" s="352" t="s">
        <v>283</v>
      </c>
      <c r="D5" s="140" t="s">
        <v>284</v>
      </c>
      <c r="E5" s="140" t="s">
        <v>285</v>
      </c>
      <c r="F5" s="140" t="s">
        <v>286</v>
      </c>
      <c r="G5" s="140" t="s">
        <v>45</v>
      </c>
      <c r="H5" s="363"/>
      <c r="I5" s="364"/>
      <c r="J5" s="108"/>
      <c r="K5" s="108"/>
    </row>
    <row r="6" spans="1:11" ht="20.100000000000001" customHeight="1" x14ac:dyDescent="0.45">
      <c r="A6" s="135">
        <v>1</v>
      </c>
      <c r="B6" s="129" t="s">
        <v>144</v>
      </c>
      <c r="C6" s="133">
        <v>29053</v>
      </c>
      <c r="D6" s="133">
        <v>29799</v>
      </c>
      <c r="E6" s="133">
        <v>38390</v>
      </c>
      <c r="F6" s="133">
        <v>17715</v>
      </c>
      <c r="G6" s="133">
        <f t="shared" ref="G6:G17" si="0">SUM(C6:F6)</f>
        <v>114957</v>
      </c>
      <c r="H6" s="154" t="s">
        <v>34</v>
      </c>
      <c r="I6" s="159">
        <v>1</v>
      </c>
      <c r="J6" s="108"/>
      <c r="K6" s="108"/>
    </row>
    <row r="7" spans="1:11" ht="20.100000000000001" customHeight="1" x14ac:dyDescent="0.45">
      <c r="A7" s="134">
        <v>2</v>
      </c>
      <c r="B7" s="125" t="s">
        <v>7</v>
      </c>
      <c r="C7" s="132">
        <v>124200</v>
      </c>
      <c r="D7" s="132">
        <v>137613</v>
      </c>
      <c r="E7" s="132">
        <v>13482</v>
      </c>
      <c r="F7" s="132">
        <v>14196</v>
      </c>
      <c r="G7" s="132">
        <f t="shared" si="0"/>
        <v>289491</v>
      </c>
      <c r="H7" s="156" t="s">
        <v>35</v>
      </c>
      <c r="I7" s="160">
        <v>2</v>
      </c>
      <c r="J7" s="108"/>
      <c r="K7" s="152"/>
    </row>
    <row r="8" spans="1:11" ht="20.100000000000001" customHeight="1" x14ac:dyDescent="0.45">
      <c r="A8" s="135">
        <v>3</v>
      </c>
      <c r="B8" s="129" t="s">
        <v>8</v>
      </c>
      <c r="C8" s="133">
        <v>0</v>
      </c>
      <c r="D8" s="133">
        <v>0</v>
      </c>
      <c r="E8" s="133">
        <v>0</v>
      </c>
      <c r="F8" s="133">
        <v>1593</v>
      </c>
      <c r="G8" s="133">
        <f t="shared" si="0"/>
        <v>1593</v>
      </c>
      <c r="H8" s="154" t="s">
        <v>36</v>
      </c>
      <c r="I8" s="159">
        <v>3</v>
      </c>
      <c r="J8" s="108"/>
      <c r="K8" s="108"/>
    </row>
    <row r="9" spans="1:11" ht="20.100000000000001" customHeight="1" x14ac:dyDescent="0.45">
      <c r="A9" s="134">
        <v>4</v>
      </c>
      <c r="B9" s="125" t="s">
        <v>9</v>
      </c>
      <c r="C9" s="132">
        <v>4560</v>
      </c>
      <c r="D9" s="132">
        <v>13338</v>
      </c>
      <c r="E9" s="132">
        <v>13082</v>
      </c>
      <c r="F9" s="132">
        <v>7791</v>
      </c>
      <c r="G9" s="132">
        <f t="shared" si="0"/>
        <v>38771</v>
      </c>
      <c r="H9" s="156" t="s">
        <v>37</v>
      </c>
      <c r="I9" s="160">
        <v>4</v>
      </c>
      <c r="J9" s="108"/>
      <c r="K9" s="108"/>
    </row>
    <row r="10" spans="1:11" ht="20.100000000000001" customHeight="1" x14ac:dyDescent="0.45">
      <c r="A10" s="135">
        <v>5</v>
      </c>
      <c r="B10" s="129" t="s">
        <v>10</v>
      </c>
      <c r="C10" s="133">
        <v>72</v>
      </c>
      <c r="D10" s="133">
        <v>210</v>
      </c>
      <c r="E10" s="133">
        <v>0</v>
      </c>
      <c r="F10" s="133">
        <v>0</v>
      </c>
      <c r="G10" s="133">
        <f t="shared" si="0"/>
        <v>282</v>
      </c>
      <c r="H10" s="154" t="s">
        <v>38</v>
      </c>
      <c r="I10" s="159">
        <v>5</v>
      </c>
      <c r="J10" s="108"/>
      <c r="K10" s="108"/>
    </row>
    <row r="11" spans="1:11" ht="20.100000000000001" customHeight="1" x14ac:dyDescent="0.45">
      <c r="A11" s="134">
        <v>6</v>
      </c>
      <c r="B11" s="125" t="s">
        <v>11</v>
      </c>
      <c r="C11" s="132">
        <v>0</v>
      </c>
      <c r="D11" s="132">
        <v>0</v>
      </c>
      <c r="E11" s="132">
        <v>0</v>
      </c>
      <c r="F11" s="132">
        <v>27136</v>
      </c>
      <c r="G11" s="132">
        <f t="shared" si="0"/>
        <v>27136</v>
      </c>
      <c r="H11" s="156" t="s">
        <v>39</v>
      </c>
      <c r="I11" s="160">
        <v>6</v>
      </c>
      <c r="J11" s="108"/>
      <c r="K11" s="108"/>
    </row>
    <row r="12" spans="1:11" ht="20.100000000000001" customHeight="1" x14ac:dyDescent="0.45">
      <c r="A12" s="135">
        <v>7</v>
      </c>
      <c r="B12" s="129" t="s">
        <v>192</v>
      </c>
      <c r="C12" s="133">
        <v>9724</v>
      </c>
      <c r="D12" s="133">
        <v>5685</v>
      </c>
      <c r="E12" s="133">
        <v>4293</v>
      </c>
      <c r="F12" s="133">
        <v>791.00000000000011</v>
      </c>
      <c r="G12" s="133">
        <f t="shared" si="0"/>
        <v>20493</v>
      </c>
      <c r="H12" s="154" t="s">
        <v>40</v>
      </c>
      <c r="I12" s="159">
        <v>7</v>
      </c>
      <c r="J12" s="108"/>
      <c r="K12" s="108"/>
    </row>
    <row r="13" spans="1:11" ht="20.100000000000001" customHeight="1" x14ac:dyDescent="0.45">
      <c r="A13" s="134">
        <v>8</v>
      </c>
      <c r="B13" s="125" t="s">
        <v>32</v>
      </c>
      <c r="C13" s="132">
        <v>8119</v>
      </c>
      <c r="D13" s="132">
        <v>9555</v>
      </c>
      <c r="E13" s="132">
        <v>4790</v>
      </c>
      <c r="F13" s="132">
        <v>2676</v>
      </c>
      <c r="G13" s="132">
        <f t="shared" si="0"/>
        <v>25140</v>
      </c>
      <c r="H13" s="156" t="s">
        <v>41</v>
      </c>
      <c r="I13" s="160">
        <v>8</v>
      </c>
      <c r="J13" s="108"/>
      <c r="K13" s="108"/>
    </row>
    <row r="14" spans="1:11" ht="20.100000000000001" customHeight="1" x14ac:dyDescent="0.45">
      <c r="A14" s="135">
        <v>9</v>
      </c>
      <c r="B14" s="129" t="s">
        <v>12</v>
      </c>
      <c r="C14" s="133">
        <v>560</v>
      </c>
      <c r="D14" s="133">
        <v>1632</v>
      </c>
      <c r="E14" s="133">
        <v>0</v>
      </c>
      <c r="F14" s="133">
        <v>0</v>
      </c>
      <c r="G14" s="133">
        <f t="shared" si="0"/>
        <v>2192</v>
      </c>
      <c r="H14" s="154" t="s">
        <v>42</v>
      </c>
      <c r="I14" s="159">
        <v>9</v>
      </c>
      <c r="J14" s="108"/>
      <c r="K14" s="108"/>
    </row>
    <row r="15" spans="1:11" ht="20.100000000000001" customHeight="1" x14ac:dyDescent="0.45">
      <c r="A15" s="134">
        <v>10</v>
      </c>
      <c r="B15" s="125" t="s">
        <v>13</v>
      </c>
      <c r="C15" s="132">
        <v>2025</v>
      </c>
      <c r="D15" s="132">
        <v>7750</v>
      </c>
      <c r="E15" s="132">
        <v>3191</v>
      </c>
      <c r="F15" s="132">
        <v>0</v>
      </c>
      <c r="G15" s="132">
        <f t="shared" si="0"/>
        <v>12966</v>
      </c>
      <c r="H15" s="156" t="s">
        <v>43</v>
      </c>
      <c r="I15" s="160">
        <v>10</v>
      </c>
      <c r="J15" s="108"/>
      <c r="K15" s="108"/>
    </row>
    <row r="16" spans="1:11" ht="20.100000000000001" customHeight="1" x14ac:dyDescent="0.45">
      <c r="A16" s="135">
        <v>11</v>
      </c>
      <c r="B16" s="129" t="s">
        <v>14</v>
      </c>
      <c r="C16" s="133">
        <v>872.1</v>
      </c>
      <c r="D16" s="133">
        <v>930</v>
      </c>
      <c r="E16" s="133">
        <v>1118</v>
      </c>
      <c r="F16" s="133">
        <v>0</v>
      </c>
      <c r="G16" s="133">
        <f t="shared" si="0"/>
        <v>2920.1</v>
      </c>
      <c r="H16" s="154" t="s">
        <v>44</v>
      </c>
      <c r="I16" s="159">
        <v>11</v>
      </c>
      <c r="J16" s="108"/>
      <c r="K16" s="108"/>
    </row>
    <row r="17" spans="1:11" ht="20.100000000000001" customHeight="1" x14ac:dyDescent="0.45">
      <c r="A17" s="369" t="s">
        <v>15</v>
      </c>
      <c r="B17" s="369"/>
      <c r="C17" s="139">
        <f>SUM(C6:C16)</f>
        <v>179185.1</v>
      </c>
      <c r="D17" s="139">
        <f>SUM(D6:D16)</f>
        <v>206512</v>
      </c>
      <c r="E17" s="139">
        <f>SUM(E6:E16)</f>
        <v>78346</v>
      </c>
      <c r="F17" s="139">
        <f>SUM(F6:F16)</f>
        <v>71898</v>
      </c>
      <c r="G17" s="139">
        <f t="shared" si="0"/>
        <v>535941.1</v>
      </c>
      <c r="H17" s="368" t="s">
        <v>45</v>
      </c>
      <c r="I17" s="368"/>
      <c r="J17" s="108"/>
      <c r="K17" s="108"/>
    </row>
    <row r="18" spans="1:11" ht="20.100000000000001" customHeight="1" x14ac:dyDescent="0.45">
      <c r="A18" s="365" t="s">
        <v>287</v>
      </c>
      <c r="B18" s="366"/>
      <c r="C18" s="366"/>
      <c r="D18" s="366"/>
      <c r="E18" s="366"/>
      <c r="F18" s="366"/>
      <c r="G18" s="366"/>
      <c r="H18" s="366"/>
      <c r="I18" s="367"/>
      <c r="J18" s="108"/>
      <c r="K18" s="108"/>
    </row>
    <row r="19" spans="1:11" ht="19.5" x14ac:dyDescent="0.45">
      <c r="A19" s="148"/>
      <c r="B19" s="108"/>
      <c r="C19" s="108"/>
      <c r="D19" s="108"/>
      <c r="E19" s="108"/>
      <c r="F19" s="108"/>
      <c r="G19" s="108"/>
      <c r="H19" s="108"/>
      <c r="I19" s="148"/>
      <c r="J19" s="108"/>
      <c r="K19" s="108"/>
    </row>
    <row r="20" spans="1:11" ht="19.5" x14ac:dyDescent="0.45">
      <c r="A20" s="148"/>
      <c r="B20" s="108"/>
      <c r="C20" s="108"/>
      <c r="D20" s="108"/>
      <c r="E20" s="108"/>
      <c r="F20" s="108"/>
      <c r="G20" s="108"/>
      <c r="H20" s="108"/>
      <c r="I20" s="148"/>
      <c r="J20" s="108"/>
      <c r="K20" s="108"/>
    </row>
  </sheetData>
  <mergeCells count="9">
    <mergeCell ref="A18:I18"/>
    <mergeCell ref="A4:B5"/>
    <mergeCell ref="H4:I5"/>
    <mergeCell ref="F1:I1"/>
    <mergeCell ref="A1:E1"/>
    <mergeCell ref="A3:I3"/>
    <mergeCell ref="A2:I2"/>
    <mergeCell ref="A17:B17"/>
    <mergeCell ref="H17:I17"/>
  </mergeCells>
  <pageMargins left="0.7" right="0.7" top="0.75" bottom="0.75" header="0.3" footer="0.3"/>
  <pageSetup paperSize="9" scale="74" fitToHeight="0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V36"/>
  <sheetViews>
    <sheetView rightToLeft="1" workbookViewId="0">
      <selection activeCell="B12" sqref="B12"/>
    </sheetView>
  </sheetViews>
  <sheetFormatPr defaultRowHeight="14.25" x14ac:dyDescent="0.2"/>
  <cols>
    <col min="1" max="1" width="4.125" customWidth="1"/>
    <col min="2" max="2" width="22.5" customWidth="1"/>
    <col min="3" max="15" width="7.625" customWidth="1"/>
  </cols>
  <sheetData>
    <row r="1" spans="1:22" x14ac:dyDescent="0.2">
      <c r="A1" s="16"/>
      <c r="B1" s="16"/>
      <c r="C1" s="16"/>
      <c r="D1" s="16"/>
      <c r="E1" s="547"/>
      <c r="F1" s="547"/>
      <c r="G1" s="547"/>
      <c r="H1" s="547"/>
      <c r="I1" s="547"/>
      <c r="J1" s="547"/>
      <c r="K1" s="547"/>
      <c r="L1" s="547"/>
      <c r="M1" s="547"/>
      <c r="N1" s="547"/>
      <c r="O1" s="16"/>
      <c r="P1" s="16"/>
      <c r="Q1" s="16"/>
      <c r="R1" s="16"/>
      <c r="S1" s="16"/>
      <c r="T1" s="16"/>
      <c r="U1" s="16"/>
      <c r="V1" s="16"/>
    </row>
    <row r="2" spans="1:22" ht="21.75" x14ac:dyDescent="0.2">
      <c r="A2" s="533"/>
      <c r="B2" s="533"/>
      <c r="C2" s="80"/>
      <c r="D2" s="80"/>
      <c r="E2" s="547"/>
      <c r="F2" s="547"/>
      <c r="G2" s="547"/>
      <c r="H2" s="547"/>
      <c r="I2" s="547"/>
      <c r="J2" s="547"/>
      <c r="K2" s="547"/>
      <c r="L2" s="547"/>
      <c r="M2" s="547"/>
      <c r="N2" s="547"/>
      <c r="O2" s="81"/>
      <c r="P2" s="16"/>
      <c r="Q2" s="16"/>
      <c r="R2" s="16"/>
      <c r="S2" s="16"/>
      <c r="T2" s="16"/>
      <c r="U2" s="16"/>
      <c r="V2" s="16"/>
    </row>
    <row r="3" spans="1:22" ht="21.75" x14ac:dyDescent="0.2">
      <c r="A3" s="82"/>
      <c r="B3" s="546"/>
      <c r="C3" s="546"/>
      <c r="D3" s="546"/>
      <c r="E3" s="546"/>
      <c r="F3" s="83"/>
      <c r="G3" s="90"/>
      <c r="H3" s="83"/>
      <c r="I3" s="83"/>
      <c r="J3" s="83"/>
      <c r="K3" s="83"/>
      <c r="L3" s="83"/>
      <c r="M3" s="535"/>
      <c r="N3" s="535"/>
      <c r="O3" s="535"/>
      <c r="P3" s="16"/>
      <c r="Q3" s="16"/>
      <c r="R3" s="16"/>
      <c r="S3" s="16"/>
      <c r="T3" s="16"/>
      <c r="U3" s="16"/>
      <c r="V3" s="16"/>
    </row>
    <row r="4" spans="1:22" ht="37.5" x14ac:dyDescent="0.2">
      <c r="A4" s="536" t="s">
        <v>201</v>
      </c>
      <c r="B4" s="537"/>
      <c r="C4" s="91" t="s">
        <v>49</v>
      </c>
      <c r="D4" s="91" t="s">
        <v>50</v>
      </c>
      <c r="E4" s="91" t="s">
        <v>51</v>
      </c>
      <c r="F4" s="91" t="s">
        <v>52</v>
      </c>
      <c r="G4" s="91" t="s">
        <v>53</v>
      </c>
      <c r="H4" s="91" t="s">
        <v>54</v>
      </c>
      <c r="I4" s="91" t="s">
        <v>55</v>
      </c>
      <c r="J4" s="91" t="s">
        <v>56</v>
      </c>
      <c r="K4" s="91" t="s">
        <v>57</v>
      </c>
      <c r="L4" s="91" t="s">
        <v>58</v>
      </c>
      <c r="M4" s="91" t="s">
        <v>59</v>
      </c>
      <c r="N4" s="91" t="s">
        <v>60</v>
      </c>
      <c r="O4" s="91" t="s">
        <v>61</v>
      </c>
      <c r="P4" s="16"/>
      <c r="Q4" s="16"/>
      <c r="R4" s="16"/>
      <c r="S4" s="16"/>
      <c r="T4" s="16"/>
      <c r="U4" s="16"/>
      <c r="V4" s="16"/>
    </row>
    <row r="5" spans="1:22" ht="18.75" x14ac:dyDescent="0.2">
      <c r="A5" s="538"/>
      <c r="B5" s="539"/>
      <c r="C5" s="91" t="s">
        <v>63</v>
      </c>
      <c r="D5" s="91" t="s">
        <v>64</v>
      </c>
      <c r="E5" s="91" t="s">
        <v>65</v>
      </c>
      <c r="F5" s="91" t="s">
        <v>66</v>
      </c>
      <c r="G5" s="91" t="s">
        <v>67</v>
      </c>
      <c r="H5" s="91" t="s">
        <v>68</v>
      </c>
      <c r="I5" s="91" t="s">
        <v>69</v>
      </c>
      <c r="J5" s="91" t="s">
        <v>70</v>
      </c>
      <c r="K5" s="91" t="s">
        <v>71</v>
      </c>
      <c r="L5" s="92" t="s">
        <v>72</v>
      </c>
      <c r="M5" s="92" t="s">
        <v>73</v>
      </c>
      <c r="N5" s="92" t="s">
        <v>74</v>
      </c>
      <c r="O5" s="93" t="s">
        <v>75</v>
      </c>
      <c r="P5" s="16"/>
      <c r="Q5" s="16"/>
      <c r="R5" s="16"/>
      <c r="S5" s="16"/>
      <c r="T5" s="16"/>
      <c r="U5" s="16"/>
      <c r="V5" s="16"/>
    </row>
    <row r="6" spans="1:22" ht="18.75" x14ac:dyDescent="0.2">
      <c r="A6" s="87">
        <v>1</v>
      </c>
      <c r="B6" s="87" t="s">
        <v>76</v>
      </c>
      <c r="C6" s="341">
        <f>'جدول رقم 19'!C6</f>
        <v>262.1306824287451</v>
      </c>
      <c r="D6" s="341">
        <f>'جدول رقم 19'!D6</f>
        <v>275.14168387688028</v>
      </c>
      <c r="E6" s="341">
        <f>'جدول رقم 19'!E6</f>
        <v>274.15548342108946</v>
      </c>
      <c r="F6" s="341">
        <f>'جدول رقم 19'!F6</f>
        <v>269.8206949769322</v>
      </c>
      <c r="G6" s="341">
        <f>'جدول رقم 19'!G6</f>
        <v>285.03030786316475</v>
      </c>
      <c r="H6" s="341">
        <f>'جدول رقم 19'!H6</f>
        <v>289.33985765359353</v>
      </c>
      <c r="I6" s="341">
        <f>'جدول رقم 19'!I6</f>
        <v>294.99229912136684</v>
      </c>
      <c r="J6" s="341">
        <f>'جدول رقم 19'!J6</f>
        <v>291.2992568390751</v>
      </c>
      <c r="K6" s="341">
        <f>'جدول رقم 19'!K6</f>
        <v>292.32746742502604</v>
      </c>
      <c r="L6" s="341">
        <f>'جدول رقم 19'!L6</f>
        <v>283.62489315234103</v>
      </c>
      <c r="M6" s="341">
        <f>'جدول رقم 19'!M6</f>
        <v>270.64798445914079</v>
      </c>
      <c r="N6" s="341">
        <f>'جدول رقم 19'!N6</f>
        <v>275.05859550239296</v>
      </c>
      <c r="O6" s="341">
        <f>'جدول رقم 19'!O6</f>
        <v>280.6814582058422</v>
      </c>
      <c r="P6" s="16"/>
      <c r="Q6" s="16"/>
      <c r="R6" s="16"/>
      <c r="S6" s="16"/>
      <c r="T6" s="16"/>
      <c r="U6" s="16"/>
      <c r="V6" s="16"/>
    </row>
    <row r="7" spans="1:22" ht="18.75" x14ac:dyDescent="0.2">
      <c r="A7" s="87">
        <v>2</v>
      </c>
      <c r="B7" s="87" t="s">
        <v>78</v>
      </c>
      <c r="C7" s="341">
        <f>'جدول رقم 19'!C7</f>
        <v>279.44548274072247</v>
      </c>
      <c r="D7" s="341">
        <f>'جدول رقم 19'!D7</f>
        <v>278.10524689147388</v>
      </c>
      <c r="E7" s="341">
        <f>'جدول رقم 19'!E7</f>
        <v>285.56463765687556</v>
      </c>
      <c r="F7" s="341">
        <f>'جدول رقم 19'!F7</f>
        <v>283.70519000627991</v>
      </c>
      <c r="G7" s="341">
        <f>'جدول رقم 19'!G7</f>
        <v>285.49196083533826</v>
      </c>
      <c r="H7" s="341">
        <f>'جدول رقم 19'!H7</f>
        <v>288.18325433807337</v>
      </c>
      <c r="I7" s="341">
        <f>'جدول رقم 19'!I7</f>
        <v>288.93791536913108</v>
      </c>
      <c r="J7" s="341">
        <f>'جدول رقم 19'!J7</f>
        <v>293.21953743423074</v>
      </c>
      <c r="K7" s="341">
        <f>'جدول رقم 19'!K7</f>
        <v>288.38748131755989</v>
      </c>
      <c r="L7" s="341">
        <f>'جدول رقم 19'!L7</f>
        <v>275.86556159027657</v>
      </c>
      <c r="M7" s="341">
        <f>'جدول رقم 19'!M7</f>
        <v>276.41503917948609</v>
      </c>
      <c r="N7" s="341">
        <f>'جدول رقم 19'!N7</f>
        <v>273.2080373088026</v>
      </c>
      <c r="O7" s="341">
        <f>'جدول رقم 19'!O7</f>
        <v>283.3325765164326</v>
      </c>
      <c r="P7" s="16"/>
      <c r="Q7" s="16"/>
      <c r="R7" s="16"/>
      <c r="S7" s="16"/>
      <c r="T7" s="16"/>
      <c r="U7" s="16"/>
      <c r="V7" s="16"/>
    </row>
    <row r="8" spans="1:22" ht="18.75" x14ac:dyDescent="0.2">
      <c r="A8" s="532" t="s">
        <v>82</v>
      </c>
      <c r="B8" s="532"/>
      <c r="C8" s="343">
        <f>'جدول رقم 19'!C8</f>
        <v>274.16230035193848</v>
      </c>
      <c r="D8" s="343">
        <f>'جدول رقم 19'!D8</f>
        <v>277.21662901758043</v>
      </c>
      <c r="E8" s="343">
        <f>'جدول رقم 19'!E8</f>
        <v>282.13187814553118</v>
      </c>
      <c r="F8" s="343">
        <f>'جدول رقم 19'!F8</f>
        <v>279.56728260097577</v>
      </c>
      <c r="G8" s="343">
        <f>'جدول رقم 19'!G8</f>
        <v>285.35578337418946</v>
      </c>
      <c r="H8" s="343">
        <f>'جدول رقم 19'!H8</f>
        <v>288.53021449307954</v>
      </c>
      <c r="I8" s="343">
        <f>'جدول رقم 19'!I8</f>
        <v>290.73121680256514</v>
      </c>
      <c r="J8" s="343">
        <f>'جدول رقم 19'!J8</f>
        <v>292.64818131715901</v>
      </c>
      <c r="K8" s="343">
        <f>'جدول رقم 19'!K8</f>
        <v>289.51631297025301</v>
      </c>
      <c r="L8" s="343">
        <f>'جدول رقم 19'!L8</f>
        <v>278.1384157444856</v>
      </c>
      <c r="M8" s="343">
        <f>'جدول رقم 19'!M8</f>
        <v>274.63593946983224</v>
      </c>
      <c r="N8" s="343">
        <f>'جدول رقم 19'!N8</f>
        <v>273.75077595693796</v>
      </c>
      <c r="O8" s="343">
        <f>'جدول رقم 19'!O8</f>
        <v>282.54347372413042</v>
      </c>
      <c r="P8" s="16"/>
      <c r="Q8" s="16"/>
      <c r="R8" s="16"/>
      <c r="S8" s="16"/>
      <c r="T8" s="16"/>
      <c r="U8" s="16"/>
      <c r="V8" s="16"/>
    </row>
    <row r="9" spans="1:22" x14ac:dyDescent="0.2">
      <c r="A9" s="16"/>
      <c r="B9" s="16"/>
      <c r="C9" s="88"/>
      <c r="D9" s="88"/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16"/>
      <c r="Q9" s="16"/>
      <c r="R9" s="16"/>
      <c r="S9" s="16"/>
      <c r="T9" s="16"/>
      <c r="U9" s="16"/>
      <c r="V9" s="16"/>
    </row>
    <row r="10" spans="1:22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</row>
    <row r="11" spans="1:2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ht="14.25" customHeight="1" x14ac:dyDescent="0.2">
      <c r="A12" s="16"/>
      <c r="B12" s="16"/>
      <c r="C12" s="16"/>
      <c r="D12" s="540" t="s">
        <v>440</v>
      </c>
      <c r="E12" s="541"/>
      <c r="F12" s="541"/>
      <c r="G12" s="541"/>
      <c r="H12" s="541"/>
      <c r="I12" s="541"/>
      <c r="J12" s="541"/>
      <c r="K12" s="541"/>
      <c r="L12" s="541"/>
      <c r="M12" s="541"/>
      <c r="N12" s="541"/>
      <c r="O12" s="541"/>
      <c r="P12" s="541"/>
      <c r="Q12" s="541"/>
      <c r="R12" s="542"/>
      <c r="S12" s="16"/>
      <c r="T12" s="16"/>
      <c r="U12" s="16"/>
      <c r="V12" s="16"/>
    </row>
    <row r="13" spans="1:22" ht="14.25" customHeight="1" x14ac:dyDescent="0.2">
      <c r="A13" s="16"/>
      <c r="B13" s="16"/>
      <c r="C13" s="16"/>
      <c r="D13" s="543"/>
      <c r="E13" s="544"/>
      <c r="F13" s="544"/>
      <c r="G13" s="544"/>
      <c r="H13" s="544"/>
      <c r="I13" s="544"/>
      <c r="J13" s="544"/>
      <c r="K13" s="544"/>
      <c r="L13" s="544"/>
      <c r="M13" s="544"/>
      <c r="N13" s="544"/>
      <c r="O13" s="544"/>
      <c r="P13" s="544"/>
      <c r="Q13" s="544"/>
      <c r="R13" s="545"/>
      <c r="S13" s="16"/>
      <c r="T13" s="16"/>
      <c r="U13" s="16"/>
      <c r="V13" s="16"/>
    </row>
    <row r="14" spans="1:22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  <row r="35" spans="1:22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  <c r="T35" s="16"/>
      <c r="U35" s="16"/>
      <c r="V35" s="16"/>
    </row>
    <row r="36" spans="1:22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</row>
  </sheetData>
  <mergeCells count="7">
    <mergeCell ref="D12:R13"/>
    <mergeCell ref="A4:B5"/>
    <mergeCell ref="A8:B8"/>
    <mergeCell ref="A2:B2"/>
    <mergeCell ref="B3:E3"/>
    <mergeCell ref="M3:O3"/>
    <mergeCell ref="E1:N2"/>
  </mergeCells>
  <pageMargins left="0.7" right="0.7" top="0.75" bottom="0.75" header="0.3" footer="0.3"/>
  <drawing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V34"/>
  <sheetViews>
    <sheetView rightToLeft="1" workbookViewId="0">
      <selection activeCell="H12" sqref="H12:R13"/>
    </sheetView>
  </sheetViews>
  <sheetFormatPr defaultRowHeight="14.25" x14ac:dyDescent="0.2"/>
  <cols>
    <col min="1" max="1" width="4.125" customWidth="1"/>
    <col min="2" max="2" width="22.5" customWidth="1"/>
    <col min="3" max="15" width="7.625" customWidth="1"/>
  </cols>
  <sheetData>
    <row r="1" spans="1:22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</row>
    <row r="2" spans="1:22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</row>
    <row r="3" spans="1:22" ht="21.75" x14ac:dyDescent="0.2">
      <c r="A3" s="533"/>
      <c r="B3" s="533"/>
      <c r="C3" s="80"/>
      <c r="D3" s="80"/>
      <c r="E3" s="80"/>
      <c r="F3" s="80"/>
      <c r="G3" s="80"/>
      <c r="H3" s="80"/>
      <c r="I3" s="80"/>
      <c r="J3" s="80"/>
      <c r="K3" s="80"/>
      <c r="L3" s="81"/>
      <c r="M3" s="81"/>
      <c r="N3" s="81"/>
      <c r="O3" s="81"/>
      <c r="P3" s="16"/>
      <c r="Q3" s="16"/>
      <c r="R3" s="16"/>
      <c r="S3" s="16"/>
      <c r="T3" s="16"/>
      <c r="U3" s="16"/>
      <c r="V3" s="16"/>
    </row>
    <row r="4" spans="1:22" ht="21.75" x14ac:dyDescent="0.2">
      <c r="A4" s="82"/>
      <c r="B4" s="546"/>
      <c r="C4" s="546"/>
      <c r="D4" s="546"/>
      <c r="E4" s="546"/>
      <c r="F4" s="546"/>
      <c r="G4" s="546"/>
      <c r="H4" s="546"/>
      <c r="I4" s="546"/>
      <c r="J4" s="546"/>
      <c r="K4" s="546"/>
      <c r="L4" s="546"/>
      <c r="M4" s="535"/>
      <c r="N4" s="535"/>
      <c r="O4" s="535"/>
      <c r="P4" s="16"/>
      <c r="Q4" s="16"/>
      <c r="R4" s="16"/>
      <c r="S4" s="16"/>
      <c r="T4" s="16"/>
      <c r="U4" s="16"/>
      <c r="V4" s="16"/>
    </row>
    <row r="5" spans="1:22" ht="37.5" x14ac:dyDescent="0.2">
      <c r="A5" s="536" t="s">
        <v>84</v>
      </c>
      <c r="B5" s="537"/>
      <c r="C5" s="91" t="s">
        <v>49</v>
      </c>
      <c r="D5" s="91" t="s">
        <v>50</v>
      </c>
      <c r="E5" s="91" t="s">
        <v>51</v>
      </c>
      <c r="F5" s="91" t="s">
        <v>52</v>
      </c>
      <c r="G5" s="91" t="s">
        <v>53</v>
      </c>
      <c r="H5" s="91" t="s">
        <v>54</v>
      </c>
      <c r="I5" s="91" t="s">
        <v>55</v>
      </c>
      <c r="J5" s="91" t="s">
        <v>56</v>
      </c>
      <c r="K5" s="91" t="s">
        <v>57</v>
      </c>
      <c r="L5" s="91" t="s">
        <v>58</v>
      </c>
      <c r="M5" s="91" t="s">
        <v>59</v>
      </c>
      <c r="N5" s="91" t="s">
        <v>60</v>
      </c>
      <c r="O5" s="91" t="s">
        <v>61</v>
      </c>
      <c r="P5" s="16"/>
      <c r="Q5" s="16"/>
      <c r="R5" s="16"/>
      <c r="S5" s="16"/>
      <c r="T5" s="16"/>
      <c r="U5" s="16"/>
      <c r="V5" s="16"/>
    </row>
    <row r="6" spans="1:22" ht="18.75" x14ac:dyDescent="0.2">
      <c r="A6" s="538"/>
      <c r="B6" s="539"/>
      <c r="C6" s="91" t="s">
        <v>63</v>
      </c>
      <c r="D6" s="91" t="s">
        <v>64</v>
      </c>
      <c r="E6" s="91" t="s">
        <v>65</v>
      </c>
      <c r="F6" s="91" t="s">
        <v>66</v>
      </c>
      <c r="G6" s="91" t="s">
        <v>67</v>
      </c>
      <c r="H6" s="91" t="s">
        <v>68</v>
      </c>
      <c r="I6" s="91" t="s">
        <v>69</v>
      </c>
      <c r="J6" s="91" t="s">
        <v>70</v>
      </c>
      <c r="K6" s="91" t="s">
        <v>71</v>
      </c>
      <c r="L6" s="92" t="s">
        <v>72</v>
      </c>
      <c r="M6" s="92" t="s">
        <v>73</v>
      </c>
      <c r="N6" s="92" t="s">
        <v>74</v>
      </c>
      <c r="O6" s="93" t="s">
        <v>75</v>
      </c>
      <c r="P6" s="16"/>
      <c r="Q6" s="16"/>
      <c r="R6" s="16"/>
      <c r="S6" s="16"/>
      <c r="T6" s="16"/>
      <c r="U6" s="16"/>
      <c r="V6" s="16"/>
    </row>
    <row r="7" spans="1:22" ht="18.75" x14ac:dyDescent="0.2">
      <c r="A7" s="87">
        <v>1</v>
      </c>
      <c r="B7" s="87" t="s">
        <v>76</v>
      </c>
      <c r="C7" s="341">
        <f>'جدول رقم 20'!C6</f>
        <v>126.08906272541623</v>
      </c>
      <c r="D7" s="341">
        <f>'جدول رقم 20'!D6</f>
        <v>131.55007505103936</v>
      </c>
      <c r="E7" s="341">
        <f>'جدول رقم 20'!E6</f>
        <v>134.38317680617138</v>
      </c>
      <c r="F7" s="341">
        <f>'جدول رقم 20'!F6</f>
        <v>138.10606576959739</v>
      </c>
      <c r="G7" s="341">
        <f>'جدول رقم 20'!G6</f>
        <v>145.46434887087543</v>
      </c>
      <c r="H7" s="341">
        <f>'جدول رقم 20'!H6</f>
        <v>151.30782221078607</v>
      </c>
      <c r="I7" s="341">
        <f>'جدول رقم 20'!I6</f>
        <v>155.16763491838154</v>
      </c>
      <c r="J7" s="341">
        <f>'جدول رقم 20'!J6</f>
        <v>153.33269682549539</v>
      </c>
      <c r="K7" s="341">
        <f>'جدول رقم 20'!K6</f>
        <v>148.69241243026411</v>
      </c>
      <c r="L7" s="341">
        <f>'جدول رقم 20'!L6</f>
        <v>139.97105439571436</v>
      </c>
      <c r="M7" s="341">
        <f>'جدول رقم 20'!M6</f>
        <v>131.53208895692393</v>
      </c>
      <c r="N7" s="341">
        <f>'جدول رقم 20'!N6</f>
        <v>123.92484731746221</v>
      </c>
      <c r="O7" s="341">
        <f>'جدول رقم 20'!O6</f>
        <v>140.02775427967154</v>
      </c>
      <c r="P7" s="16"/>
      <c r="Q7" s="16"/>
      <c r="R7" s="16"/>
      <c r="S7" s="16"/>
      <c r="T7" s="16"/>
      <c r="U7" s="16"/>
      <c r="V7" s="16"/>
    </row>
    <row r="8" spans="1:22" ht="18.75" x14ac:dyDescent="0.2">
      <c r="A8" s="87">
        <v>2</v>
      </c>
      <c r="B8" s="87" t="s">
        <v>78</v>
      </c>
      <c r="C8" s="341">
        <f>'جدول رقم 20'!C7</f>
        <v>134.02807597313779</v>
      </c>
      <c r="D8" s="341">
        <f>'جدول رقم 20'!D7</f>
        <v>135.92986293463139</v>
      </c>
      <c r="E8" s="341">
        <f>'جدول رقم 20'!E7</f>
        <v>142.37698587716562</v>
      </c>
      <c r="F8" s="341">
        <f>'جدول رقم 20'!F7</f>
        <v>149.70682361088828</v>
      </c>
      <c r="G8" s="341">
        <f>'جدول رقم 20'!G7</f>
        <v>152.88010825440381</v>
      </c>
      <c r="H8" s="341">
        <f>'جدول رقم 20'!H7</f>
        <v>157.46409937322792</v>
      </c>
      <c r="I8" s="341">
        <f>'جدول رقم 20'!I7</f>
        <v>161.70103279116927</v>
      </c>
      <c r="J8" s="341">
        <f>'جدول رقم 20'!J7</f>
        <v>162.99057510114494</v>
      </c>
      <c r="K8" s="341">
        <f>'جدول رقم 20'!K7</f>
        <v>162.66746938472696</v>
      </c>
      <c r="L8" s="341">
        <f>'جدول رقم 20'!L7</f>
        <v>146.51414331990088</v>
      </c>
      <c r="M8" s="341">
        <f>'جدول رقم 20'!M7</f>
        <v>133.51352473403952</v>
      </c>
      <c r="N8" s="341">
        <f>'جدول رقم 20'!N7</f>
        <v>131.6345433915975</v>
      </c>
      <c r="O8" s="341">
        <f>'جدول رقم 20'!O7</f>
        <v>147.62679587503277</v>
      </c>
      <c r="P8" s="16"/>
      <c r="Q8" s="16"/>
      <c r="R8" s="16"/>
      <c r="S8" s="16"/>
      <c r="T8" s="16"/>
      <c r="U8" s="16"/>
      <c r="V8" s="16"/>
    </row>
    <row r="9" spans="1:22" ht="18.75" x14ac:dyDescent="0.2">
      <c r="A9" s="532" t="s">
        <v>82</v>
      </c>
      <c r="B9" s="532"/>
      <c r="C9" s="343">
        <f>'جدول رقم 20'!C8</f>
        <v>131.61056691812234</v>
      </c>
      <c r="D9" s="343">
        <f>'جدول رقم 20'!D8</f>
        <v>134.59624048345609</v>
      </c>
      <c r="E9" s="343">
        <f>'جدول رقم 20'!E8</f>
        <v>139.94312835927755</v>
      </c>
      <c r="F9" s="343">
        <f>'جدول رقم 20'!F8</f>
        <v>146.17510088420272</v>
      </c>
      <c r="G9" s="343">
        <f>'جدول رقم 20'!G8</f>
        <v>150.6177099691657</v>
      </c>
      <c r="H9" s="343">
        <f>'جدول رقم 20'!H8</f>
        <v>155.56009856539481</v>
      </c>
      <c r="I9" s="343">
        <f>'جدول رقم 20'!I8</f>
        <v>159.68037911772956</v>
      </c>
      <c r="J9" s="343">
        <f>'جدول رقم 20'!J8</f>
        <v>160.00575411515266</v>
      </c>
      <c r="K9" s="343">
        <f>'جدول رقم 20'!K8</f>
        <v>158.36174592861974</v>
      </c>
      <c r="L9" s="343">
        <f>'جدول رقم 20'!L8</f>
        <v>144.49655429566701</v>
      </c>
      <c r="M9" s="343">
        <f>'جدول رقم 20'!M8</f>
        <v>132.90485351250683</v>
      </c>
      <c r="N9" s="343">
        <f>'جدول رقم 20'!N8</f>
        <v>129.26471594138877</v>
      </c>
      <c r="O9" s="343">
        <f>'جدول رقم 20'!O8</f>
        <v>145.29532891603785</v>
      </c>
      <c r="P9" s="16"/>
      <c r="Q9" s="16"/>
      <c r="R9" s="16"/>
      <c r="S9" s="16"/>
      <c r="T9" s="16"/>
      <c r="U9" s="16"/>
      <c r="V9" s="16"/>
    </row>
    <row r="10" spans="1:22" x14ac:dyDescent="0.2">
      <c r="A10" s="16"/>
      <c r="B10" s="16"/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16"/>
      <c r="Q10" s="16"/>
      <c r="R10" s="16"/>
      <c r="S10" s="16"/>
      <c r="T10" s="16"/>
      <c r="U10" s="16"/>
      <c r="V10" s="16"/>
    </row>
    <row r="11" spans="1:22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</row>
    <row r="12" spans="1:22" x14ac:dyDescent="0.2">
      <c r="A12" s="16"/>
      <c r="B12" s="16"/>
      <c r="C12" s="16"/>
      <c r="D12" s="16"/>
      <c r="E12" s="16"/>
      <c r="F12" s="16"/>
      <c r="G12" s="16"/>
      <c r="H12" s="548" t="s">
        <v>451</v>
      </c>
      <c r="I12" s="547"/>
      <c r="J12" s="547"/>
      <c r="K12" s="547"/>
      <c r="L12" s="547"/>
      <c r="M12" s="547"/>
      <c r="N12" s="547"/>
      <c r="O12" s="547"/>
      <c r="P12" s="547"/>
      <c r="Q12" s="547"/>
      <c r="R12" s="547"/>
      <c r="S12" s="16"/>
      <c r="T12" s="16"/>
      <c r="U12" s="16"/>
      <c r="V12" s="16"/>
    </row>
    <row r="13" spans="1:22" x14ac:dyDescent="0.2">
      <c r="A13" s="16"/>
      <c r="B13" s="16"/>
      <c r="C13" s="16"/>
      <c r="D13" s="16"/>
      <c r="E13" s="16"/>
      <c r="F13" s="16"/>
      <c r="G13" s="16"/>
      <c r="H13" s="547"/>
      <c r="I13" s="547"/>
      <c r="J13" s="547"/>
      <c r="K13" s="547"/>
      <c r="L13" s="547"/>
      <c r="M13" s="547"/>
      <c r="N13" s="547"/>
      <c r="O13" s="547"/>
      <c r="P13" s="547"/>
      <c r="Q13" s="547"/>
      <c r="R13" s="547"/>
      <c r="S13" s="16"/>
      <c r="T13" s="16"/>
      <c r="U13" s="16"/>
      <c r="V13" s="16"/>
    </row>
    <row r="14" spans="1:22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</row>
    <row r="15" spans="1:22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</row>
    <row r="16" spans="1:22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</row>
    <row r="17" spans="1:22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</row>
    <row r="18" spans="1:22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</row>
    <row r="19" spans="1:22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V19" s="16"/>
    </row>
    <row r="20" spans="1:22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</row>
    <row r="21" spans="1:22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  <c r="V21" s="16"/>
    </row>
    <row r="22" spans="1:22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</row>
    <row r="23" spans="1:22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</row>
    <row r="24" spans="1:22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</row>
    <row r="25" spans="1:22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</row>
    <row r="26" spans="1:22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  <c r="T26" s="16"/>
      <c r="U26" s="16"/>
      <c r="V26" s="16"/>
    </row>
    <row r="27" spans="1:22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</row>
    <row r="28" spans="1:22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V28" s="16"/>
    </row>
    <row r="29" spans="1:22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</row>
    <row r="30" spans="1:22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V30" s="16"/>
    </row>
    <row r="31" spans="1:22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  <c r="T31" s="16"/>
      <c r="U31" s="16"/>
      <c r="V31" s="16"/>
    </row>
    <row r="32" spans="1:22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</row>
    <row r="33" spans="1:22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</row>
    <row r="34" spans="1:22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</row>
  </sheetData>
  <mergeCells count="6">
    <mergeCell ref="H12:R13"/>
    <mergeCell ref="A9:B9"/>
    <mergeCell ref="A3:B3"/>
    <mergeCell ref="B4:L4"/>
    <mergeCell ref="M4:O4"/>
    <mergeCell ref="A5:B6"/>
  </mergeCells>
  <pageMargins left="0.7" right="0.7" top="0.75" bottom="0.75" header="0.3" footer="0.3"/>
  <drawing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S38"/>
  <sheetViews>
    <sheetView rightToLeft="1" zoomScale="77" zoomScaleNormal="77" workbookViewId="0"/>
  </sheetViews>
  <sheetFormatPr defaultRowHeight="14.25" x14ac:dyDescent="0.2"/>
  <cols>
    <col min="2" max="2" width="17.75" bestFit="1" customWidth="1"/>
  </cols>
  <sheetData>
    <row r="1" spans="1:19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37.5" x14ac:dyDescent="0.2">
      <c r="A4" s="536" t="s">
        <v>175</v>
      </c>
      <c r="B4" s="537"/>
      <c r="C4" s="91" t="s">
        <v>49</v>
      </c>
      <c r="D4" s="91" t="s">
        <v>50</v>
      </c>
      <c r="E4" s="91" t="s">
        <v>51</v>
      </c>
      <c r="F4" s="91" t="s">
        <v>52</v>
      </c>
      <c r="G4" s="91" t="s">
        <v>53</v>
      </c>
      <c r="H4" s="91" t="s">
        <v>54</v>
      </c>
      <c r="I4" s="91" t="s">
        <v>55</v>
      </c>
      <c r="J4" s="91" t="s">
        <v>56</v>
      </c>
      <c r="K4" s="91" t="s">
        <v>57</v>
      </c>
      <c r="L4" s="91" t="s">
        <v>58</v>
      </c>
      <c r="M4" s="91" t="s">
        <v>59</v>
      </c>
      <c r="N4" s="91" t="s">
        <v>60</v>
      </c>
      <c r="O4" s="91" t="s">
        <v>61</v>
      </c>
      <c r="P4" s="16"/>
      <c r="Q4" s="16"/>
      <c r="R4" s="16"/>
      <c r="S4" s="16"/>
    </row>
    <row r="5" spans="1:19" ht="18.75" x14ac:dyDescent="0.2">
      <c r="A5" s="538"/>
      <c r="B5" s="539"/>
      <c r="C5" s="91" t="s">
        <v>63</v>
      </c>
      <c r="D5" s="91" t="s">
        <v>64</v>
      </c>
      <c r="E5" s="91" t="s">
        <v>65</v>
      </c>
      <c r="F5" s="91" t="s">
        <v>66</v>
      </c>
      <c r="G5" s="91" t="s">
        <v>67</v>
      </c>
      <c r="H5" s="91" t="s">
        <v>68</v>
      </c>
      <c r="I5" s="91" t="s">
        <v>69</v>
      </c>
      <c r="J5" s="91" t="s">
        <v>70</v>
      </c>
      <c r="K5" s="91" t="s">
        <v>71</v>
      </c>
      <c r="L5" s="92" t="s">
        <v>72</v>
      </c>
      <c r="M5" s="92" t="s">
        <v>73</v>
      </c>
      <c r="N5" s="92" t="s">
        <v>74</v>
      </c>
      <c r="O5" s="93" t="s">
        <v>75</v>
      </c>
      <c r="P5" s="16"/>
      <c r="Q5" s="16"/>
      <c r="R5" s="16"/>
      <c r="S5" s="16"/>
    </row>
    <row r="6" spans="1:19" ht="18.75" x14ac:dyDescent="0.2">
      <c r="A6" s="87">
        <v>1</v>
      </c>
      <c r="B6" s="87" t="s">
        <v>76</v>
      </c>
      <c r="C6" s="341">
        <f>'جدول رقم 21'!C6</f>
        <v>2.0126078430239489</v>
      </c>
      <c r="D6" s="341">
        <f>'جدول رقم 21'!D6</f>
        <v>2.0359470141012146</v>
      </c>
      <c r="E6" s="341">
        <f>'جدول رقم 21'!E6</f>
        <v>3.0113081610527144</v>
      </c>
      <c r="F6" s="341">
        <f>'جدول رقم 21'!F6</f>
        <v>2.7108673676440271</v>
      </c>
      <c r="G6" s="341">
        <f>'جدول رقم 21'!G6</f>
        <v>3.0990354361169854</v>
      </c>
      <c r="H6" s="341">
        <f>'جدول رقم 21'!H6</f>
        <v>3.8677850096112953</v>
      </c>
      <c r="I6" s="341">
        <f>'جدول رقم 21'!I6</f>
        <v>3.8588823182515668</v>
      </c>
      <c r="J6" s="341">
        <f>'جدول رقم 21'!J6</f>
        <v>3.8580286514973587</v>
      </c>
      <c r="K6" s="341">
        <f>'جدول رقم 21'!K6</f>
        <v>2.8884605464038984</v>
      </c>
      <c r="L6" s="341">
        <f>'جدول رقم 21'!L6</f>
        <v>3.0060902675089101</v>
      </c>
      <c r="M6" s="341">
        <f>'جدول رقم 21'!M6</f>
        <v>1.9942076275890699</v>
      </c>
      <c r="N6" s="341">
        <f>'جدول رقم 21'!N6</f>
        <v>2.0019201662095871</v>
      </c>
      <c r="O6" s="341">
        <f>'جدول رقم 21'!O6</f>
        <v>2.9383076850883727</v>
      </c>
      <c r="P6" s="16"/>
      <c r="Q6" s="16"/>
      <c r="R6" s="16"/>
      <c r="S6" s="16"/>
    </row>
    <row r="7" spans="1:19" ht="18.75" x14ac:dyDescent="0.2">
      <c r="A7" s="87">
        <v>2</v>
      </c>
      <c r="B7" s="87" t="s">
        <v>78</v>
      </c>
      <c r="C7" s="341">
        <f>'جدول رقم 21'!C7</f>
        <v>2.5</v>
      </c>
      <c r="D7" s="341">
        <f>'جدول رقم 21'!D7</f>
        <v>2.5</v>
      </c>
      <c r="E7" s="341">
        <f>'جدول رقم 21'!E7</f>
        <v>2.4268448414200998</v>
      </c>
      <c r="F7" s="341">
        <f>'جدول رقم 21'!F7</f>
        <v>3</v>
      </c>
      <c r="G7" s="341">
        <f>'جدول رقم 21'!G7</f>
        <v>2.7725426071924555</v>
      </c>
      <c r="H7" s="341">
        <f>'جدول رقم 21'!H7</f>
        <v>3.2327210524172201</v>
      </c>
      <c r="I7" s="341">
        <f>'جدول رقم 21'!I7</f>
        <v>3.5</v>
      </c>
      <c r="J7" s="341">
        <f>'جدول رقم 21'!J7</f>
        <v>3.5</v>
      </c>
      <c r="K7" s="341">
        <f>'جدول رقم 21'!K7</f>
        <v>3</v>
      </c>
      <c r="L7" s="341">
        <f>'جدول رقم 21'!L7</f>
        <v>3</v>
      </c>
      <c r="M7" s="341">
        <f>'جدول رقم 21'!M7</f>
        <v>2.5</v>
      </c>
      <c r="N7" s="341">
        <f>'جدول رقم 21'!N7</f>
        <v>2.5</v>
      </c>
      <c r="O7" s="341">
        <f>'جدول رقم 21'!O7</f>
        <v>2.8844393306491778</v>
      </c>
      <c r="P7" s="16"/>
      <c r="Q7" s="16"/>
      <c r="R7" s="16"/>
      <c r="S7" s="16"/>
    </row>
    <row r="8" spans="1:19" ht="18.75" x14ac:dyDescent="0.2">
      <c r="A8" s="549" t="s">
        <v>82</v>
      </c>
      <c r="B8" s="549"/>
      <c r="C8" s="342">
        <f>'جدول رقم 21'!C8</f>
        <v>2.3193320069643137</v>
      </c>
      <c r="D8" s="342">
        <f>'جدول رقم 21'!D8</f>
        <v>2.3216558969654559</v>
      </c>
      <c r="E8" s="342">
        <f>'جدول رقم 21'!E8</f>
        <v>2.6507612701283723</v>
      </c>
      <c r="F8" s="342">
        <f>'جدول رقم 21'!F8</f>
        <v>2.8832641235578582</v>
      </c>
      <c r="G8" s="342">
        <f>'جدول رقم 21'!G8</f>
        <v>2.8965543183869995</v>
      </c>
      <c r="H8" s="342">
        <f>'جدول رقم 21'!H8</f>
        <v>3.4926960340792608</v>
      </c>
      <c r="I8" s="342">
        <f>'جدول رقم 21'!I8</f>
        <v>3.6522671624623819</v>
      </c>
      <c r="J8" s="342">
        <f>'جدول رقم 21'!J8</f>
        <v>3.648778912715227</v>
      </c>
      <c r="K8" s="342">
        <f>'جدول رقم 21'!K8</f>
        <v>2.9537781989097431</v>
      </c>
      <c r="L8" s="342">
        <f>'جدول رقم 21'!L8</f>
        <v>3.0024823114622388</v>
      </c>
      <c r="M8" s="342">
        <f>'جدول رقم 21'!M8</f>
        <v>2.3146787640853037</v>
      </c>
      <c r="N8" s="342">
        <f>'جدول رقم 21'!N8</f>
        <v>2.3061034869459802</v>
      </c>
      <c r="O8" s="342">
        <f>'جدول رقم 21'!O8</f>
        <v>2.9058108782344987</v>
      </c>
      <c r="P8" s="16"/>
      <c r="Q8" s="16"/>
      <c r="R8" s="16"/>
      <c r="S8" s="16"/>
    </row>
    <row r="9" spans="1:19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x14ac:dyDescent="0.2">
      <c r="A12" s="16"/>
      <c r="B12" s="16"/>
      <c r="C12" s="16"/>
      <c r="D12" s="16"/>
      <c r="E12" s="16"/>
      <c r="F12" s="550" t="s">
        <v>441</v>
      </c>
      <c r="G12" s="551"/>
      <c r="H12" s="551"/>
      <c r="I12" s="551"/>
      <c r="J12" s="551"/>
      <c r="K12" s="551"/>
      <c r="L12" s="551"/>
      <c r="M12" s="551"/>
      <c r="N12" s="551"/>
      <c r="O12" s="16"/>
      <c r="P12" s="16"/>
      <c r="Q12" s="16"/>
      <c r="R12" s="16"/>
      <c r="S12" s="16"/>
    </row>
    <row r="13" spans="1:19" x14ac:dyDescent="0.2">
      <c r="A13" s="16"/>
      <c r="B13" s="16"/>
      <c r="C13" s="16"/>
      <c r="D13" s="16"/>
      <c r="E13" s="16"/>
      <c r="F13" s="551"/>
      <c r="G13" s="551"/>
      <c r="H13" s="551"/>
      <c r="I13" s="551"/>
      <c r="J13" s="551"/>
      <c r="K13" s="551"/>
      <c r="L13" s="551"/>
      <c r="M13" s="551"/>
      <c r="N13" s="551"/>
      <c r="O13" s="16"/>
      <c r="P13" s="16"/>
      <c r="Q13" s="16"/>
      <c r="R13" s="16"/>
      <c r="S13" s="16"/>
    </row>
    <row r="14" spans="1:19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  <row r="29" spans="1:19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</row>
    <row r="30" spans="1:19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</row>
    <row r="31" spans="1:19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16"/>
      <c r="S31" s="16"/>
    </row>
    <row r="32" spans="1:19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</row>
    <row r="33" spans="1:19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</row>
    <row r="34" spans="1:19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</row>
    <row r="35" spans="1:19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/>
    </row>
    <row r="36" spans="1:19" x14ac:dyDescent="0.2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</row>
    <row r="37" spans="1:19" x14ac:dyDescent="0.2">
      <c r="A37" s="16"/>
      <c r="B37" s="16"/>
      <c r="C37" s="16"/>
      <c r="D37" s="16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16"/>
      <c r="S37" s="16"/>
    </row>
    <row r="38" spans="1:19" x14ac:dyDescent="0.2">
      <c r="A38" s="16"/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</row>
  </sheetData>
  <mergeCells count="3">
    <mergeCell ref="A8:B8"/>
    <mergeCell ref="F12:N13"/>
    <mergeCell ref="A4:B5"/>
  </mergeCells>
  <pageMargins left="0.7" right="0.7" top="0.75" bottom="0.75" header="0.3" footer="0.3"/>
  <pageSetup paperSize="9" orientation="portrait" r:id="rId1"/>
  <drawing r:id="rId2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N35"/>
  <sheetViews>
    <sheetView rightToLeft="1" workbookViewId="0">
      <selection activeCell="F22" sqref="F22"/>
    </sheetView>
  </sheetViews>
  <sheetFormatPr defaultRowHeight="14.25" x14ac:dyDescent="0.2"/>
  <cols>
    <col min="1" max="1" width="4.125" customWidth="1"/>
    <col min="2" max="2" width="31.25" customWidth="1"/>
    <col min="3" max="6" width="15.5" customWidth="1"/>
  </cols>
  <sheetData>
    <row r="1" spans="1:14" ht="21.75" x14ac:dyDescent="0.5">
      <c r="A1" s="16"/>
      <c r="B1" s="16"/>
      <c r="C1" s="16"/>
      <c r="D1" s="16"/>
      <c r="E1" s="16"/>
      <c r="F1" s="16"/>
      <c r="G1" s="94"/>
      <c r="H1" s="94"/>
      <c r="I1" s="94"/>
      <c r="J1" s="94"/>
      <c r="K1" s="16"/>
      <c r="L1" s="16"/>
      <c r="M1" s="16"/>
      <c r="N1" s="16"/>
    </row>
    <row r="2" spans="1:14" ht="18.75" x14ac:dyDescent="0.2">
      <c r="A2" s="552" t="s">
        <v>85</v>
      </c>
      <c r="B2" s="552"/>
      <c r="C2" s="84" t="s">
        <v>86</v>
      </c>
      <c r="D2" s="84" t="s">
        <v>87</v>
      </c>
      <c r="E2" s="84" t="s">
        <v>88</v>
      </c>
      <c r="F2" s="84" t="s">
        <v>5</v>
      </c>
      <c r="G2" s="16"/>
      <c r="H2" s="16"/>
      <c r="I2" s="16"/>
      <c r="J2" s="16"/>
      <c r="K2" s="16"/>
      <c r="L2" s="16"/>
      <c r="M2" s="16"/>
      <c r="N2" s="16"/>
    </row>
    <row r="3" spans="1:14" ht="18.75" x14ac:dyDescent="0.2">
      <c r="A3" s="552"/>
      <c r="B3" s="552"/>
      <c r="C3" s="85" t="s">
        <v>129</v>
      </c>
      <c r="D3" s="85" t="s">
        <v>130</v>
      </c>
      <c r="E3" s="85" t="s">
        <v>130</v>
      </c>
      <c r="F3" s="86" t="s">
        <v>45</v>
      </c>
      <c r="G3" s="16"/>
      <c r="H3" s="16"/>
      <c r="I3" s="16"/>
      <c r="J3" s="16"/>
      <c r="K3" s="16"/>
      <c r="L3" s="16"/>
      <c r="M3" s="16"/>
      <c r="N3" s="16"/>
    </row>
    <row r="4" spans="1:14" ht="21.75" x14ac:dyDescent="0.2">
      <c r="A4" s="87">
        <v>1</v>
      </c>
      <c r="B4" s="87" t="s">
        <v>89</v>
      </c>
      <c r="C4" s="30">
        <v>7.8450000000000006E-2</v>
      </c>
      <c r="D4" s="30">
        <v>0.13156000000000001</v>
      </c>
      <c r="E4" s="30">
        <v>0.17125399999999999</v>
      </c>
      <c r="F4" s="30">
        <v>0.38126400000000005</v>
      </c>
      <c r="G4" s="16"/>
      <c r="H4" s="16"/>
      <c r="I4" s="16"/>
      <c r="J4" s="16"/>
      <c r="K4" s="16"/>
      <c r="L4" s="16"/>
      <c r="M4" s="16"/>
      <c r="N4" s="16"/>
    </row>
    <row r="5" spans="1:14" ht="21.75" x14ac:dyDescent="0.2">
      <c r="A5" s="87">
        <v>2</v>
      </c>
      <c r="B5" s="87" t="s">
        <v>91</v>
      </c>
      <c r="C5" s="30">
        <v>0.15472712010016099</v>
      </c>
      <c r="D5" s="30">
        <v>0.23568263775489801</v>
      </c>
      <c r="E5" s="30">
        <v>0.22832624214494099</v>
      </c>
      <c r="F5" s="30">
        <v>0.61873599999999995</v>
      </c>
      <c r="G5" s="16"/>
      <c r="H5" s="16"/>
      <c r="I5" s="16"/>
      <c r="J5" s="16"/>
      <c r="K5" s="16"/>
      <c r="L5" s="16"/>
      <c r="M5" s="16"/>
      <c r="N5" s="16"/>
    </row>
    <row r="6" spans="1:14" ht="21.75" x14ac:dyDescent="0.2">
      <c r="A6" s="549" t="s">
        <v>93</v>
      </c>
      <c r="B6" s="549"/>
      <c r="C6" s="95">
        <v>0.23317712010016101</v>
      </c>
      <c r="D6" s="95">
        <v>0.36724263775489802</v>
      </c>
      <c r="E6" s="95">
        <v>0.39958024214494098</v>
      </c>
      <c r="F6" s="96">
        <v>1</v>
      </c>
      <c r="G6" s="16"/>
      <c r="H6" s="16"/>
      <c r="I6" s="16"/>
      <c r="J6" s="16"/>
      <c r="K6" s="16"/>
      <c r="L6" s="16"/>
      <c r="M6" s="16"/>
      <c r="N6" s="16"/>
    </row>
    <row r="7" spans="1:14" x14ac:dyDescent="0.2">
      <c r="A7" s="16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</row>
    <row r="8" spans="1:14" x14ac:dyDescent="0.2">
      <c r="A8" s="16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</row>
    <row r="9" spans="1:14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</row>
    <row r="10" spans="1:14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</row>
    <row r="11" spans="1:14" ht="26.25" x14ac:dyDescent="0.65">
      <c r="A11" s="16"/>
      <c r="B11" s="553" t="s">
        <v>442</v>
      </c>
      <c r="C11" s="554"/>
      <c r="D11" s="554"/>
      <c r="E11" s="555"/>
      <c r="F11" s="349"/>
      <c r="G11" s="392" t="s">
        <v>443</v>
      </c>
      <c r="H11" s="393"/>
      <c r="I11" s="393"/>
      <c r="J11" s="393"/>
      <c r="K11" s="393"/>
      <c r="L11" s="394"/>
      <c r="M11" s="16"/>
      <c r="N11" s="16"/>
    </row>
    <row r="12" spans="1:14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</row>
    <row r="13" spans="1:14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</row>
    <row r="14" spans="1:14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</row>
    <row r="15" spans="1:14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</row>
    <row r="16" spans="1:14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</row>
    <row r="17" spans="1:14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</row>
    <row r="18" spans="1:14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</row>
    <row r="19" spans="1:14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14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</row>
    <row r="21" spans="1:14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</row>
    <row r="22" spans="1:14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</row>
    <row r="23" spans="1:14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</row>
    <row r="24" spans="1:14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</row>
    <row r="25" spans="1:14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</row>
    <row r="26" spans="1:14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</row>
    <row r="27" spans="1:14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</row>
    <row r="28" spans="1:14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</row>
    <row r="29" spans="1:14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</row>
    <row r="30" spans="1:14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</row>
    <row r="31" spans="1:14" x14ac:dyDescent="0.2">
      <c r="A31" s="16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</row>
    <row r="32" spans="1:14" x14ac:dyDescent="0.2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</row>
    <row r="33" spans="1:14" x14ac:dyDescent="0.2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</row>
    <row r="34" spans="1:14" x14ac:dyDescent="0.2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</row>
    <row r="35" spans="1:14" x14ac:dyDescent="0.2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</row>
  </sheetData>
  <mergeCells count="4">
    <mergeCell ref="A6:B6"/>
    <mergeCell ref="A2:B3"/>
    <mergeCell ref="B11:E11"/>
    <mergeCell ref="G11:L11"/>
  </mergeCells>
  <pageMargins left="0.7" right="0.7" top="0.75" bottom="0.75" header="0.3" footer="0.3"/>
  <pageSetup paperSize="9" orientation="portrait" r:id="rId1"/>
  <drawing r:id="rId2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Q28"/>
  <sheetViews>
    <sheetView rightToLeft="1" topLeftCell="A2" workbookViewId="0">
      <selection activeCell="G14" sqref="G14"/>
    </sheetView>
  </sheetViews>
  <sheetFormatPr defaultRowHeight="14.25" x14ac:dyDescent="0.2"/>
  <cols>
    <col min="1" max="1" width="2.875" bestFit="1" customWidth="1"/>
    <col min="2" max="2" width="21.375" customWidth="1"/>
  </cols>
  <sheetData>
    <row r="1" spans="1:17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1.75" x14ac:dyDescent="0.2">
      <c r="A2" s="16"/>
      <c r="B2" s="16"/>
      <c r="C2" s="16"/>
      <c r="D2" s="16"/>
      <c r="E2" s="16"/>
      <c r="F2" s="35"/>
      <c r="G2" s="35"/>
      <c r="H2" s="35"/>
      <c r="I2" s="35"/>
      <c r="J2" s="35"/>
      <c r="K2" s="35"/>
      <c r="L2" s="35"/>
      <c r="M2" s="35"/>
      <c r="N2" s="16"/>
      <c r="O2" s="16"/>
      <c r="P2" s="16"/>
      <c r="Q2" s="16"/>
    </row>
    <row r="3" spans="1:17" ht="75" x14ac:dyDescent="0.2">
      <c r="A3" s="556" t="s">
        <v>0</v>
      </c>
      <c r="B3" s="557"/>
      <c r="C3" s="28" t="s">
        <v>146</v>
      </c>
      <c r="D3" s="28" t="s">
        <v>147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1.75" x14ac:dyDescent="0.2">
      <c r="A4" s="31">
        <v>1</v>
      </c>
      <c r="B4" s="32" t="s">
        <v>114</v>
      </c>
      <c r="C4" s="33">
        <f>'جدول رقم 24'!C6</f>
        <v>0.59</v>
      </c>
      <c r="D4" s="33">
        <f>'جدول رقم 24'!D6</f>
        <v>0.41</v>
      </c>
      <c r="E4" s="16"/>
      <c r="F4" s="16"/>
      <c r="G4" s="144"/>
      <c r="H4" s="288" t="s">
        <v>444</v>
      </c>
      <c r="I4" s="288"/>
      <c r="J4" s="288"/>
      <c r="K4" s="288"/>
      <c r="L4" s="288"/>
      <c r="M4" s="288"/>
      <c r="N4" s="288"/>
      <c r="O4" s="288"/>
      <c r="P4" s="16"/>
      <c r="Q4" s="16"/>
    </row>
    <row r="5" spans="1:17" ht="21.75" x14ac:dyDescent="0.2">
      <c r="A5" s="345">
        <v>2</v>
      </c>
      <c r="B5" s="38" t="s">
        <v>7</v>
      </c>
      <c r="C5" s="33">
        <f>'جدول رقم 24'!C7</f>
        <v>7.0000000000000007E-2</v>
      </c>
      <c r="D5" s="33">
        <f>'جدول رقم 24'!D7</f>
        <v>0.93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1.75" x14ac:dyDescent="0.2">
      <c r="A6" s="31">
        <v>3</v>
      </c>
      <c r="B6" s="36" t="s">
        <v>115</v>
      </c>
      <c r="C6" s="33">
        <f>'جدول رقم 24'!C8</f>
        <v>1</v>
      </c>
      <c r="D6" s="33">
        <f>'جدول رقم 24'!D8</f>
        <v>0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1.75" x14ac:dyDescent="0.2">
      <c r="A7" s="345">
        <v>4</v>
      </c>
      <c r="B7" s="36" t="s">
        <v>116</v>
      </c>
      <c r="C7" s="33">
        <f>'جدول رقم 24'!C9</f>
        <v>0.28999999999999998</v>
      </c>
      <c r="D7" s="33">
        <f>'جدول رقم 24'!D9</f>
        <v>0.71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1.75" x14ac:dyDescent="0.2">
      <c r="A8" s="31">
        <v>5</v>
      </c>
      <c r="B8" s="38" t="s">
        <v>117</v>
      </c>
      <c r="C8" s="33">
        <f>'جدول رقم 24'!C10</f>
        <v>0</v>
      </c>
      <c r="D8" s="33">
        <f>'جدول رقم 24'!D10</f>
        <v>1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1.75" x14ac:dyDescent="0.2">
      <c r="A9" s="345">
        <v>6</v>
      </c>
      <c r="B9" s="38" t="s">
        <v>118</v>
      </c>
      <c r="C9" s="33">
        <f>'جدول رقم 24'!C11</f>
        <v>1</v>
      </c>
      <c r="D9" s="33">
        <f>'جدول رقم 24'!D11</f>
        <v>0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1.75" x14ac:dyDescent="0.2">
      <c r="A10" s="31">
        <v>7</v>
      </c>
      <c r="B10" s="38" t="s">
        <v>202</v>
      </c>
      <c r="C10" s="33">
        <f>'جدول رقم 24'!C12</f>
        <v>0.17</v>
      </c>
      <c r="D10" s="33">
        <f>'جدول رقم 24'!D12</f>
        <v>0.83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21.75" x14ac:dyDescent="0.2">
      <c r="A11" s="345">
        <v>8</v>
      </c>
      <c r="B11" s="38" t="s">
        <v>148</v>
      </c>
      <c r="C11" s="33">
        <f>'جدول رقم 24'!C13</f>
        <v>0.61</v>
      </c>
      <c r="D11" s="33">
        <f>'جدول رقم 24'!D13</f>
        <v>0.39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21.75" x14ac:dyDescent="0.2">
      <c r="A12" s="31">
        <v>9</v>
      </c>
      <c r="B12" s="38" t="s">
        <v>12</v>
      </c>
      <c r="C12" s="33">
        <f>'جدول رقم 24'!C14</f>
        <v>0.42</v>
      </c>
      <c r="D12" s="33">
        <f>'جدول رقم 24'!D14</f>
        <v>0.57999999999999996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1.75" x14ac:dyDescent="0.2">
      <c r="A13" s="345">
        <v>10</v>
      </c>
      <c r="B13" s="38" t="s">
        <v>13</v>
      </c>
      <c r="C13" s="33">
        <f>'جدول رقم 24'!C15</f>
        <v>0.53</v>
      </c>
      <c r="D13" s="33">
        <f>'جدول رقم 24'!D15</f>
        <v>0.47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21.75" x14ac:dyDescent="0.2">
      <c r="A14" s="31">
        <v>11</v>
      </c>
      <c r="B14" s="38" t="s">
        <v>149</v>
      </c>
      <c r="C14" s="33">
        <f>'جدول رقم 24'!C16</f>
        <v>0.33</v>
      </c>
      <c r="D14" s="33">
        <f>'جدول رقم 24'!D16</f>
        <v>0.67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</sheetData>
  <mergeCells count="1">
    <mergeCell ref="A3:B3"/>
  </mergeCells>
  <pageMargins left="0.7" right="0.7" top="0.75" bottom="0.75" header="0.3" footer="0.3"/>
  <pageSetup paperSize="9" orientation="portrait" r:id="rId1"/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S28"/>
  <sheetViews>
    <sheetView rightToLeft="1" workbookViewId="0"/>
  </sheetViews>
  <sheetFormatPr defaultRowHeight="14.25" x14ac:dyDescent="0.2"/>
  <cols>
    <col min="1" max="1" width="4.75" customWidth="1"/>
    <col min="2" max="2" width="6.125" customWidth="1"/>
    <col min="3" max="3" width="21.875" customWidth="1"/>
    <col min="4" max="4" width="14.75" customWidth="1"/>
    <col min="5" max="5" width="13.25" customWidth="1"/>
  </cols>
  <sheetData>
    <row r="1" spans="1:19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23.25" x14ac:dyDescent="0.2">
      <c r="A2" s="16"/>
      <c r="B2" s="16"/>
      <c r="C2" s="16"/>
      <c r="D2" s="16"/>
      <c r="E2" s="16"/>
      <c r="F2" s="26"/>
      <c r="G2" s="2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</row>
    <row r="4" spans="1:19" ht="56.25" customHeight="1" x14ac:dyDescent="0.2">
      <c r="A4" s="16"/>
      <c r="B4" s="556" t="s">
        <v>0</v>
      </c>
      <c r="C4" s="557"/>
      <c r="D4" s="28" t="s">
        <v>150</v>
      </c>
      <c r="E4" s="28" t="s">
        <v>151</v>
      </c>
      <c r="F4" s="16"/>
      <c r="G4" s="16"/>
      <c r="H4" s="558" t="s">
        <v>445</v>
      </c>
      <c r="I4" s="558"/>
      <c r="J4" s="558"/>
      <c r="K4" s="558"/>
      <c r="L4" s="558"/>
      <c r="M4" s="558"/>
      <c r="N4" s="558"/>
      <c r="O4" s="558"/>
      <c r="P4" s="558"/>
      <c r="Q4" s="558"/>
      <c r="R4" s="16"/>
      <c r="S4" s="16"/>
    </row>
    <row r="5" spans="1:19" ht="21.75" customHeight="1" x14ac:dyDescent="0.2">
      <c r="A5" s="16"/>
      <c r="B5" s="31">
        <v>1</v>
      </c>
      <c r="C5" s="32" t="s">
        <v>114</v>
      </c>
      <c r="D5" s="33">
        <f>'جدول رقم 25'!C6</f>
        <v>0.77717391304347827</v>
      </c>
      <c r="E5" s="33">
        <f>'جدول رقم 25'!D6</f>
        <v>0.22282608695652173</v>
      </c>
      <c r="F5" s="16"/>
      <c r="G5" s="16"/>
      <c r="H5" s="16"/>
      <c r="I5" s="101"/>
      <c r="J5" s="101"/>
      <c r="K5" s="101"/>
      <c r="L5" s="101"/>
      <c r="M5" s="16"/>
      <c r="N5" s="16"/>
      <c r="O5" s="16"/>
      <c r="P5" s="16"/>
      <c r="Q5" s="16"/>
      <c r="R5" s="16"/>
      <c r="S5" s="16"/>
    </row>
    <row r="6" spans="1:19" ht="21.75" customHeight="1" x14ac:dyDescent="0.2">
      <c r="A6" s="16"/>
      <c r="B6" s="34">
        <v>2</v>
      </c>
      <c r="C6" s="35" t="s">
        <v>7</v>
      </c>
      <c r="D6" s="33">
        <f>'جدول رقم 25'!C7</f>
        <v>0.11982464685825621</v>
      </c>
      <c r="E6" s="33">
        <f>'جدول رقم 25'!D7</f>
        <v>0.88017535314174378</v>
      </c>
      <c r="F6" s="16"/>
      <c r="G6" s="16"/>
      <c r="H6" s="16"/>
      <c r="I6" s="101"/>
      <c r="J6" s="101"/>
      <c r="K6" s="101"/>
      <c r="L6" s="101"/>
      <c r="M6" s="16"/>
      <c r="N6" s="16"/>
      <c r="O6" s="16"/>
      <c r="P6" s="16"/>
      <c r="Q6" s="16"/>
      <c r="R6" s="16"/>
      <c r="S6" s="16"/>
    </row>
    <row r="7" spans="1:19" ht="21.75" x14ac:dyDescent="0.2">
      <c r="A7" s="16"/>
      <c r="B7" s="31">
        <v>3</v>
      </c>
      <c r="C7" s="36" t="s">
        <v>115</v>
      </c>
      <c r="D7" s="33">
        <f>'جدول رقم 25'!C8</f>
        <v>1</v>
      </c>
      <c r="E7" s="33">
        <f>'جدول رقم 25'!D8</f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1.75" x14ac:dyDescent="0.2">
      <c r="A8" s="16"/>
      <c r="B8" s="34">
        <v>4</v>
      </c>
      <c r="C8" s="37" t="s">
        <v>116</v>
      </c>
      <c r="D8" s="33">
        <f>'جدول رقم 25'!C9</f>
        <v>0.32142857142857145</v>
      </c>
      <c r="E8" s="33">
        <f>'جدول رقم 25'!D9</f>
        <v>0.6785714285714286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1.75" x14ac:dyDescent="0.2">
      <c r="A9" s="16"/>
      <c r="B9" s="31">
        <v>5</v>
      </c>
      <c r="C9" s="38" t="s">
        <v>117</v>
      </c>
      <c r="D9" s="33">
        <f>'جدول رقم 25'!C10</f>
        <v>0</v>
      </c>
      <c r="E9" s="33">
        <f>'جدول رقم 25'!D10</f>
        <v>1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21.75" x14ac:dyDescent="0.2">
      <c r="A10" s="16"/>
      <c r="B10" s="34">
        <v>6</v>
      </c>
      <c r="C10" s="35" t="s">
        <v>118</v>
      </c>
      <c r="D10" s="33">
        <f>'جدول رقم 25'!C11</f>
        <v>1</v>
      </c>
      <c r="E10" s="33">
        <f>'جدول رقم 25'!D11</f>
        <v>0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21.75" x14ac:dyDescent="0.2">
      <c r="A11" s="16"/>
      <c r="B11" s="31">
        <v>7</v>
      </c>
      <c r="C11" s="38" t="s">
        <v>202</v>
      </c>
      <c r="D11" s="33">
        <f>'جدول رقم 25'!C12</f>
        <v>0.44897959183673469</v>
      </c>
      <c r="E11" s="33">
        <f>'جدول رقم 25'!D12</f>
        <v>0.55102040816326525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ht="21.75" x14ac:dyDescent="0.2">
      <c r="A12" s="16"/>
      <c r="B12" s="34">
        <v>8</v>
      </c>
      <c r="C12" s="35" t="s">
        <v>148</v>
      </c>
      <c r="D12" s="33">
        <f>'جدول رقم 25'!C13</f>
        <v>0.94409937888198758</v>
      </c>
      <c r="E12" s="33">
        <f>'جدول رقم 25'!D13</f>
        <v>5.5900621118012424E-2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21.75" x14ac:dyDescent="0.2">
      <c r="A13" s="16"/>
      <c r="B13" s="31">
        <v>9</v>
      </c>
      <c r="C13" s="38" t="s">
        <v>12</v>
      </c>
      <c r="D13" s="33">
        <f>'جدول رقم 25'!C14</f>
        <v>0.5714285714285714</v>
      </c>
      <c r="E13" s="33">
        <f>'جدول رقم 25'!D14</f>
        <v>0.42857142857142855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ht="21.75" x14ac:dyDescent="0.2">
      <c r="A14" s="16"/>
      <c r="B14" s="34">
        <v>10</v>
      </c>
      <c r="C14" s="35" t="s">
        <v>13</v>
      </c>
      <c r="D14" s="33">
        <f>'جدول رقم 25'!C15</f>
        <v>0.48717948717948717</v>
      </c>
      <c r="E14" s="33">
        <f>'جدول رقم 25'!D15</f>
        <v>0.51282051282051277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ht="21.75" x14ac:dyDescent="0.2">
      <c r="A15" s="16"/>
      <c r="B15" s="31">
        <v>11</v>
      </c>
      <c r="C15" s="38" t="s">
        <v>149</v>
      </c>
      <c r="D15" s="33">
        <f>'جدول رقم 25'!C16</f>
        <v>0.33333333333333331</v>
      </c>
      <c r="E15" s="33">
        <f>'جدول رقم 25'!D16</f>
        <v>0.66666666666666663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  <row r="25" spans="1:19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</row>
    <row r="26" spans="1:19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  <c r="R26" s="16"/>
      <c r="S26" s="16"/>
    </row>
    <row r="27" spans="1:19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  <c r="R27" s="16"/>
      <c r="S27" s="16"/>
    </row>
    <row r="28" spans="1:19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</row>
  </sheetData>
  <mergeCells count="2">
    <mergeCell ref="H4:Q4"/>
    <mergeCell ref="B4:C4"/>
  </mergeCells>
  <pageMargins left="0.7" right="0.7" top="0.75" bottom="0.75" header="0.3" footer="0.3"/>
  <drawing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P22"/>
  <sheetViews>
    <sheetView rightToLeft="1" workbookViewId="0">
      <selection activeCell="H3" sqref="H3:N3"/>
    </sheetView>
  </sheetViews>
  <sheetFormatPr defaultRowHeight="14.25" x14ac:dyDescent="0.2"/>
  <cols>
    <col min="2" max="2" width="6.5" customWidth="1"/>
    <col min="3" max="3" width="24.25" customWidth="1"/>
    <col min="4" max="4" width="15.875" customWidth="1"/>
    <col min="5" max="5" width="18.5" customWidth="1"/>
  </cols>
  <sheetData>
    <row r="1" spans="1:16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6" ht="14.25" customHeight="1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6" ht="23.25" customHeight="1" x14ac:dyDescent="0.2">
      <c r="A3" s="16"/>
      <c r="B3" s="16"/>
      <c r="C3" s="16"/>
      <c r="D3" s="16"/>
      <c r="E3" s="16"/>
      <c r="F3" s="16"/>
      <c r="G3" s="16"/>
      <c r="H3" s="559" t="s">
        <v>446</v>
      </c>
      <c r="I3" s="559"/>
      <c r="J3" s="559"/>
      <c r="K3" s="559"/>
      <c r="L3" s="559"/>
      <c r="M3" s="559"/>
      <c r="N3" s="559"/>
      <c r="O3" s="16"/>
      <c r="P3" s="16"/>
    </row>
    <row r="4" spans="1:16" ht="14.25" customHeight="1" x14ac:dyDescent="0.2">
      <c r="A4" s="16"/>
      <c r="B4" s="16"/>
      <c r="C4" s="16"/>
      <c r="D4" s="16"/>
      <c r="E4" s="16"/>
      <c r="F4" s="16"/>
      <c r="G4" s="16"/>
      <c r="H4" s="16"/>
      <c r="I4" s="101"/>
      <c r="J4" s="101"/>
      <c r="K4" s="101"/>
      <c r="L4" s="101"/>
      <c r="M4" s="16"/>
      <c r="N4" s="16"/>
      <c r="O4" s="16"/>
      <c r="P4" s="16"/>
    </row>
    <row r="5" spans="1:16" ht="21.75" customHeight="1" x14ac:dyDescent="0.2">
      <c r="A5" s="16"/>
      <c r="B5" s="346" t="s">
        <v>145</v>
      </c>
      <c r="C5" s="346" t="s">
        <v>0</v>
      </c>
      <c r="D5" s="347" t="s">
        <v>152</v>
      </c>
      <c r="E5" s="347" t="s">
        <v>153</v>
      </c>
      <c r="F5" s="16"/>
      <c r="G5" s="16"/>
      <c r="H5" s="16"/>
      <c r="I5" s="101"/>
      <c r="J5" s="101"/>
      <c r="K5" s="101"/>
      <c r="L5" s="101"/>
      <c r="M5" s="16"/>
      <c r="N5" s="16"/>
      <c r="O5" s="16"/>
      <c r="P5" s="16"/>
    </row>
    <row r="6" spans="1:16" ht="21.75" x14ac:dyDescent="0.2">
      <c r="A6" s="16"/>
      <c r="B6" s="31">
        <v>1</v>
      </c>
      <c r="C6" s="32" t="s">
        <v>114</v>
      </c>
      <c r="D6" s="33">
        <f>'جدول رقم 26'!C6</f>
        <v>0.78190830235439901</v>
      </c>
      <c r="E6" s="33">
        <f>'جدول رقم 26'!D6</f>
        <v>0.21809169764560099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</row>
    <row r="7" spans="1:16" ht="21.75" x14ac:dyDescent="0.2">
      <c r="A7" s="16"/>
      <c r="B7" s="345">
        <v>2</v>
      </c>
      <c r="C7" s="38" t="s">
        <v>7</v>
      </c>
      <c r="D7" s="33">
        <f>'جدول رقم 26'!C7</f>
        <v>0.10884353741496598</v>
      </c>
      <c r="E7" s="33">
        <f>'جدول رقم 26'!D7</f>
        <v>0.891156462585034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</row>
    <row r="8" spans="1:16" ht="21.75" x14ac:dyDescent="0.2">
      <c r="A8" s="16"/>
      <c r="B8" s="31">
        <v>3</v>
      </c>
      <c r="C8" s="32" t="s">
        <v>115</v>
      </c>
      <c r="D8" s="33">
        <f>'جدول رقم 26'!C8</f>
        <v>1</v>
      </c>
      <c r="E8" s="33">
        <f>'جدول رقم 26'!D8</f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</row>
    <row r="9" spans="1:16" ht="21.75" x14ac:dyDescent="0.2">
      <c r="A9" s="16"/>
      <c r="B9" s="345">
        <v>4</v>
      </c>
      <c r="C9" s="38" t="s">
        <v>116</v>
      </c>
      <c r="D9" s="33">
        <f>'جدول رقم 26'!C9</f>
        <v>0.30769230769230771</v>
      </c>
      <c r="E9" s="33">
        <f>'جدول رقم 26'!D9</f>
        <v>0.69230769230769229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1:16" ht="21.75" x14ac:dyDescent="0.2">
      <c r="A10" s="16"/>
      <c r="B10" s="31">
        <v>5</v>
      </c>
      <c r="C10" s="32" t="s">
        <v>117</v>
      </c>
      <c r="D10" s="33">
        <f>'جدول رقم 26'!C10</f>
        <v>0</v>
      </c>
      <c r="E10" s="33">
        <f>'جدول رقم 26'!D10</f>
        <v>1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</row>
    <row r="11" spans="1:16" ht="21.75" x14ac:dyDescent="0.2">
      <c r="A11" s="16"/>
      <c r="B11" s="345">
        <v>6</v>
      </c>
      <c r="C11" s="38" t="s">
        <v>118</v>
      </c>
      <c r="D11" s="33">
        <f>'جدول رقم 26'!C11</f>
        <v>1</v>
      </c>
      <c r="E11" s="33">
        <f>'جدول رقم 26'!D11</f>
        <v>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</row>
    <row r="12" spans="1:16" ht="21.75" x14ac:dyDescent="0.2">
      <c r="A12" s="16"/>
      <c r="B12" s="31">
        <v>7</v>
      </c>
      <c r="C12" s="32" t="s">
        <v>202</v>
      </c>
      <c r="D12" s="33">
        <f>'جدول رقم 26'!C12</f>
        <v>0.43478260869565216</v>
      </c>
      <c r="E12" s="33">
        <f>'جدول رقم 26'!D12</f>
        <v>0.56521739130434778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</row>
    <row r="13" spans="1:16" ht="21.75" x14ac:dyDescent="0.2">
      <c r="A13" s="16"/>
      <c r="B13" s="345">
        <v>8</v>
      </c>
      <c r="C13" s="38" t="s">
        <v>148</v>
      </c>
      <c r="D13" s="33">
        <f>'جدول رقم 26'!C13</f>
        <v>0.75247524752475248</v>
      </c>
      <c r="E13" s="33">
        <f>'جدول رقم 26'!D13</f>
        <v>0.24752475247524752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</row>
    <row r="14" spans="1:16" ht="21.75" x14ac:dyDescent="0.2">
      <c r="A14" s="16"/>
      <c r="B14" s="31">
        <v>9</v>
      </c>
      <c r="C14" s="32" t="s">
        <v>12</v>
      </c>
      <c r="D14" s="33">
        <f>'جدول رقم 26'!C14</f>
        <v>0.42105263157894735</v>
      </c>
      <c r="E14" s="33">
        <f>'جدول رقم 26'!D14</f>
        <v>0.57894736842105265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</row>
    <row r="15" spans="1:16" ht="21.75" x14ac:dyDescent="0.2">
      <c r="A15" s="16"/>
      <c r="B15" s="345">
        <v>10</v>
      </c>
      <c r="C15" s="38" t="s">
        <v>13</v>
      </c>
      <c r="D15" s="33">
        <f>'جدول رقم 26'!C15</f>
        <v>0.45454545454545453</v>
      </c>
      <c r="E15" s="33">
        <f>'جدول رقم 26'!D15</f>
        <v>0.54545454545454541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</row>
    <row r="16" spans="1:16" ht="43.5" x14ac:dyDescent="0.2">
      <c r="A16" s="16"/>
      <c r="B16" s="31">
        <v>12</v>
      </c>
      <c r="C16" s="32" t="s">
        <v>149</v>
      </c>
      <c r="D16" s="33">
        <f>'جدول رقم 26'!C16</f>
        <v>0.33333333333333331</v>
      </c>
      <c r="E16" s="33">
        <f>'جدول رقم 26'!D16</f>
        <v>0.66666666666666663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</row>
    <row r="17" spans="1:16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</row>
    <row r="18" spans="1:16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</row>
    <row r="19" spans="1:16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</row>
    <row r="20" spans="1:16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</row>
    <row r="21" spans="1:16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</row>
    <row r="22" spans="1:16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</row>
  </sheetData>
  <mergeCells count="1">
    <mergeCell ref="H3:N3"/>
  </mergeCells>
  <pageMargins left="0.7" right="0.7" top="0.75" bottom="0.75" header="0.3" footer="0.3"/>
  <drawing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S24"/>
  <sheetViews>
    <sheetView rightToLeft="1" workbookViewId="0">
      <selection activeCell="H3" sqref="H3:R3"/>
    </sheetView>
  </sheetViews>
  <sheetFormatPr defaultRowHeight="14.25" x14ac:dyDescent="0.2"/>
  <cols>
    <col min="2" max="2" width="2.875" bestFit="1" customWidth="1"/>
    <col min="3" max="3" width="27.625" bestFit="1" customWidth="1"/>
  </cols>
  <sheetData>
    <row r="1" spans="1:19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ht="21.75" customHeight="1" x14ac:dyDescent="0.2">
      <c r="A3" s="16"/>
      <c r="B3" s="16"/>
      <c r="C3" s="16"/>
      <c r="D3" s="16"/>
      <c r="E3" s="16"/>
      <c r="F3" s="16"/>
      <c r="G3" s="39"/>
      <c r="H3" s="561" t="s">
        <v>447</v>
      </c>
      <c r="I3" s="562"/>
      <c r="J3" s="562"/>
      <c r="K3" s="562"/>
      <c r="L3" s="562"/>
      <c r="M3" s="562"/>
      <c r="N3" s="562"/>
      <c r="O3" s="562"/>
      <c r="P3" s="562"/>
      <c r="Q3" s="562"/>
      <c r="R3" s="563"/>
      <c r="S3" s="16"/>
    </row>
    <row r="4" spans="1:19" ht="14.25" customHeight="1" x14ac:dyDescent="0.2">
      <c r="A4" s="16"/>
      <c r="B4" s="16"/>
      <c r="C4" s="16"/>
      <c r="D4" s="16"/>
      <c r="E4" s="16"/>
      <c r="F4" s="16"/>
      <c r="G4" s="16"/>
      <c r="H4" s="16"/>
      <c r="I4" s="39"/>
      <c r="J4" s="39"/>
      <c r="K4" s="39"/>
      <c r="L4" s="39"/>
      <c r="M4" s="39"/>
      <c r="N4" s="16"/>
      <c r="O4" s="16"/>
      <c r="P4" s="16"/>
      <c r="Q4" s="16"/>
      <c r="R4" s="16"/>
      <c r="S4" s="16"/>
    </row>
    <row r="5" spans="1:19" ht="18.75" customHeight="1" x14ac:dyDescent="0.2">
      <c r="A5" s="16"/>
      <c r="B5" s="564" t="s">
        <v>0</v>
      </c>
      <c r="C5" s="565"/>
      <c r="D5" s="560" t="s">
        <v>154</v>
      </c>
      <c r="E5" s="560"/>
      <c r="F5" s="560"/>
      <c r="G5" s="16"/>
      <c r="H5" s="16"/>
      <c r="I5" s="39"/>
      <c r="J5" s="39"/>
      <c r="K5" s="39"/>
      <c r="L5" s="39"/>
      <c r="M5" s="39"/>
      <c r="N5" s="16"/>
      <c r="O5" s="16"/>
      <c r="P5" s="16"/>
      <c r="Q5" s="16"/>
      <c r="R5" s="16"/>
      <c r="S5" s="16"/>
    </row>
    <row r="6" spans="1:19" ht="18.75" customHeight="1" x14ac:dyDescent="0.2">
      <c r="A6" s="16"/>
      <c r="B6" s="566"/>
      <c r="C6" s="567"/>
      <c r="D6" s="347" t="s">
        <v>155</v>
      </c>
      <c r="E6" s="347" t="s">
        <v>156</v>
      </c>
      <c r="F6" s="347" t="s">
        <v>157</v>
      </c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21.75" x14ac:dyDescent="0.2">
      <c r="A7" s="16"/>
      <c r="B7" s="31">
        <v>1</v>
      </c>
      <c r="C7" s="32" t="s">
        <v>114</v>
      </c>
      <c r="D7" s="33">
        <f>'جدول رقم  27'!C7</f>
        <v>5.3075995174909532E-2</v>
      </c>
      <c r="E7" s="33">
        <f>'جدول رقم  27'!D7</f>
        <v>0.15319662243667068</v>
      </c>
      <c r="F7" s="33">
        <f>'جدول رقم  27'!E7</f>
        <v>0.43305186972255733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</row>
    <row r="8" spans="1:19" ht="21.75" x14ac:dyDescent="0.2">
      <c r="A8" s="16"/>
      <c r="B8" s="345">
        <v>2</v>
      </c>
      <c r="C8" s="38" t="s">
        <v>7</v>
      </c>
      <c r="D8" s="33">
        <f>'جدول رقم  27'!C8</f>
        <v>4.3710539096648855E-2</v>
      </c>
      <c r="E8" s="33">
        <f>'جدول رقم  27'!D8</f>
        <v>6.2166100048567263E-2</v>
      </c>
      <c r="F8" s="33">
        <f>'جدول رقم  27'!E8</f>
        <v>0.19766877124817872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spans="1:19" ht="21.75" x14ac:dyDescent="0.2">
      <c r="A9" s="16"/>
      <c r="B9" s="31">
        <v>3</v>
      </c>
      <c r="C9" s="36" t="s">
        <v>115</v>
      </c>
      <c r="D9" s="33">
        <f>'جدول رقم  27'!C9</f>
        <v>1</v>
      </c>
      <c r="E9" s="33">
        <f>'جدول رقم  27'!D9</f>
        <v>1</v>
      </c>
      <c r="F9" s="33">
        <f>'جدول رقم  27'!E9</f>
        <v>1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spans="1:19" ht="21.75" x14ac:dyDescent="0.2">
      <c r="A10" s="16"/>
      <c r="B10" s="345">
        <v>4</v>
      </c>
      <c r="C10" s="36" t="s">
        <v>116</v>
      </c>
      <c r="D10" s="33">
        <f>'جدول رقم  27'!C10</f>
        <v>0.10714285714285714</v>
      </c>
      <c r="E10" s="33">
        <f>'جدول رقم  27'!D10</f>
        <v>0.14285714285714285</v>
      </c>
      <c r="F10" s="33">
        <f>'جدول رقم  27'!E10</f>
        <v>0.5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1:19" ht="21.75" x14ac:dyDescent="0.2">
      <c r="A11" s="16"/>
      <c r="B11" s="31">
        <v>5</v>
      </c>
      <c r="C11" s="38" t="s">
        <v>117</v>
      </c>
      <c r="D11" s="33">
        <f>'جدول رقم  27'!C11</f>
        <v>0</v>
      </c>
      <c r="E11" s="33">
        <f>'جدول رقم  27'!D11</f>
        <v>0.5</v>
      </c>
      <c r="F11" s="33">
        <f>'جدول رقم  27'!E11</f>
        <v>1</v>
      </c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</row>
    <row r="12" spans="1:19" ht="21.75" x14ac:dyDescent="0.2">
      <c r="A12" s="16"/>
      <c r="B12" s="345">
        <v>6</v>
      </c>
      <c r="C12" s="38" t="s">
        <v>118</v>
      </c>
      <c r="D12" s="33">
        <f>'جدول رقم  27'!C12</f>
        <v>1</v>
      </c>
      <c r="E12" s="33">
        <f>'جدول رقم  27'!D12</f>
        <v>1</v>
      </c>
      <c r="F12" s="33">
        <f>'جدول رقم  27'!E12</f>
        <v>1</v>
      </c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</row>
    <row r="13" spans="1:19" ht="21.75" x14ac:dyDescent="0.2">
      <c r="A13" s="16"/>
      <c r="B13" s="31">
        <v>7</v>
      </c>
      <c r="C13" s="38" t="s">
        <v>202</v>
      </c>
      <c r="D13" s="33">
        <f>'جدول رقم  27'!C13</f>
        <v>6.1224489795918366E-2</v>
      </c>
      <c r="E13" s="33">
        <f>'جدول رقم  27'!D13</f>
        <v>0.11224489795918367</v>
      </c>
      <c r="F13" s="33">
        <f>'جدول رقم  27'!E13</f>
        <v>0.27551020408163263</v>
      </c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</row>
    <row r="14" spans="1:19" ht="21.75" x14ac:dyDescent="0.2">
      <c r="A14" s="16"/>
      <c r="B14" s="345">
        <v>8</v>
      </c>
      <c r="C14" s="38" t="s">
        <v>148</v>
      </c>
      <c r="D14" s="33">
        <f>'جدول رقم  27'!C14</f>
        <v>9.9378881987577633E-2</v>
      </c>
      <c r="E14" s="33">
        <f>'جدول رقم  27'!D14</f>
        <v>0.24074074074074073</v>
      </c>
      <c r="F14" s="33">
        <f>'جدول رقم  27'!E14</f>
        <v>0.54320987654320985</v>
      </c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</row>
    <row r="15" spans="1:19" ht="21.75" x14ac:dyDescent="0.2">
      <c r="A15" s="16"/>
      <c r="B15" s="31">
        <v>9</v>
      </c>
      <c r="C15" s="38" t="s">
        <v>12</v>
      </c>
      <c r="D15" s="33">
        <f>'جدول رقم  27'!C15</f>
        <v>0.15789473684210525</v>
      </c>
      <c r="E15" s="33">
        <f>'جدول رقم  27'!D15</f>
        <v>0.21052631578947367</v>
      </c>
      <c r="F15" s="33">
        <f>'جدول رقم  27'!E15</f>
        <v>0.68421052631578949</v>
      </c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</row>
    <row r="16" spans="1:19" ht="21.75" x14ac:dyDescent="0.2">
      <c r="A16" s="16"/>
      <c r="B16" s="345">
        <v>10</v>
      </c>
      <c r="C16" s="38" t="s">
        <v>13</v>
      </c>
      <c r="D16" s="33">
        <f>'جدول رقم  27'!C16</f>
        <v>4.8387096774193547E-2</v>
      </c>
      <c r="E16" s="33">
        <f>'جدول رقم  27'!D16</f>
        <v>7.9365079365079361E-2</v>
      </c>
      <c r="F16" s="33">
        <f>'جدول رقم  27'!E16</f>
        <v>0.95744680851063835</v>
      </c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</row>
    <row r="17" spans="1:19" ht="21.75" x14ac:dyDescent="0.2">
      <c r="A17" s="16"/>
      <c r="B17" s="31">
        <v>11</v>
      </c>
      <c r="C17" s="38" t="s">
        <v>149</v>
      </c>
      <c r="D17" s="33">
        <f>'جدول رقم  27'!C17</f>
        <v>0</v>
      </c>
      <c r="E17" s="33">
        <f>'جدول رقم  27'!D17</f>
        <v>0.66666666666666663</v>
      </c>
      <c r="F17" s="33">
        <f>'جدول رقم  27'!E17</f>
        <v>0.77777777777777779</v>
      </c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</row>
    <row r="18" spans="1:19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</row>
    <row r="19" spans="1:19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</row>
    <row r="20" spans="1:19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</row>
    <row r="21" spans="1:19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</row>
    <row r="22" spans="1:19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</row>
    <row r="23" spans="1:19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</row>
    <row r="24" spans="1:19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</row>
  </sheetData>
  <mergeCells count="3">
    <mergeCell ref="D5:F5"/>
    <mergeCell ref="H3:R3"/>
    <mergeCell ref="B5:C6"/>
  </mergeCells>
  <pageMargins left="0.7" right="0.7" top="0.75" bottom="0.75" header="0.3" footer="0.3"/>
  <drawing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Q22"/>
  <sheetViews>
    <sheetView rightToLeft="1" workbookViewId="0">
      <selection activeCell="G24" sqref="G24"/>
    </sheetView>
  </sheetViews>
  <sheetFormatPr defaultRowHeight="14.25" x14ac:dyDescent="0.2"/>
  <cols>
    <col min="2" max="2" width="5.625" customWidth="1"/>
    <col min="3" max="3" width="28.25" customWidth="1"/>
    <col min="4" max="4" width="12" customWidth="1"/>
    <col min="5" max="5" width="13.75" customWidth="1"/>
  </cols>
  <sheetData>
    <row r="1" spans="1:17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ht="21.75" customHeight="1" x14ac:dyDescent="0.2">
      <c r="A3" s="16"/>
      <c r="B3" s="16"/>
      <c r="C3" s="16"/>
      <c r="D3" s="16"/>
      <c r="E3" s="16"/>
      <c r="F3" s="40"/>
      <c r="G3" s="568" t="s">
        <v>448</v>
      </c>
      <c r="H3" s="569"/>
      <c r="I3" s="569"/>
      <c r="J3" s="569"/>
      <c r="K3" s="569"/>
      <c r="L3" s="569"/>
      <c r="M3" s="569"/>
      <c r="N3" s="569"/>
      <c r="O3" s="569"/>
      <c r="P3" s="570"/>
      <c r="Q3" s="16"/>
    </row>
    <row r="4" spans="1:17" ht="23.25" customHeight="1" x14ac:dyDescent="0.2">
      <c r="A4" s="16"/>
      <c r="B4" s="16"/>
      <c r="C4" s="16"/>
      <c r="D4" s="16"/>
      <c r="E4" s="16"/>
      <c r="F4" s="16"/>
      <c r="G4" s="16"/>
      <c r="H4" s="99"/>
      <c r="I4" s="99"/>
      <c r="J4" s="99"/>
      <c r="K4" s="99"/>
      <c r="L4" s="16"/>
      <c r="M4" s="16"/>
      <c r="N4" s="16"/>
      <c r="O4" s="16"/>
      <c r="P4" s="16"/>
      <c r="Q4" s="16"/>
    </row>
    <row r="5" spans="1:17" ht="37.5" x14ac:dyDescent="0.2">
      <c r="A5" s="16"/>
      <c r="B5" s="571" t="s">
        <v>0</v>
      </c>
      <c r="C5" s="572"/>
      <c r="D5" s="347" t="s">
        <v>159</v>
      </c>
      <c r="E5" s="347" t="s">
        <v>160</v>
      </c>
      <c r="F5" s="16"/>
      <c r="G5" s="16"/>
      <c r="H5" s="99"/>
      <c r="I5" s="99"/>
      <c r="J5" s="99"/>
      <c r="K5" s="99"/>
      <c r="L5" s="16"/>
      <c r="M5" s="16"/>
      <c r="N5" s="16"/>
      <c r="O5" s="16"/>
      <c r="P5" s="16"/>
      <c r="Q5" s="16"/>
    </row>
    <row r="6" spans="1:17" ht="21.75" x14ac:dyDescent="0.2">
      <c r="A6" s="16"/>
      <c r="B6" s="31">
        <v>1</v>
      </c>
      <c r="C6" s="32" t="s">
        <v>114</v>
      </c>
      <c r="D6" s="33">
        <f>'جدول رقم 28'!C6</f>
        <v>0.7334630350194552</v>
      </c>
      <c r="E6" s="33">
        <f>'جدول رقم 28'!D6</f>
        <v>0.26653696498054474</v>
      </c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1.75" x14ac:dyDescent="0.2">
      <c r="A7" s="16"/>
      <c r="B7" s="345">
        <v>2</v>
      </c>
      <c r="C7" s="38" t="s">
        <v>7</v>
      </c>
      <c r="D7" s="33">
        <f>'جدول رقم 28'!C7</f>
        <v>0.19</v>
      </c>
      <c r="E7" s="33">
        <f>'جدول رقم 28'!D7</f>
        <v>0.81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1.75" x14ac:dyDescent="0.2">
      <c r="A8" s="16"/>
      <c r="B8" s="31">
        <v>3</v>
      </c>
      <c r="C8" s="36" t="s">
        <v>115</v>
      </c>
      <c r="D8" s="33">
        <f>'جدول رقم 28'!C8</f>
        <v>1</v>
      </c>
      <c r="E8" s="33">
        <f>'جدول رقم 28'!D8</f>
        <v>0</v>
      </c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1.75" x14ac:dyDescent="0.2">
      <c r="A9" s="16"/>
      <c r="B9" s="345">
        <v>4</v>
      </c>
      <c r="C9" s="36" t="s">
        <v>116</v>
      </c>
      <c r="D9" s="33">
        <f>'جدول رقم 28'!C9</f>
        <v>0.78947368421052633</v>
      </c>
      <c r="E9" s="33">
        <f>'جدول رقم 28'!D9</f>
        <v>0.21052631578947367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1.75" x14ac:dyDescent="0.2">
      <c r="A10" s="16"/>
      <c r="B10" s="31">
        <v>5</v>
      </c>
      <c r="C10" s="38" t="s">
        <v>117</v>
      </c>
      <c r="D10" s="33">
        <f>'جدول رقم 28'!C10</f>
        <v>0.75</v>
      </c>
      <c r="E10" s="33">
        <f>'جدول رقم 28'!D10</f>
        <v>0.25</v>
      </c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21.75" x14ac:dyDescent="0.2">
      <c r="A11" s="16"/>
      <c r="B11" s="345">
        <v>6</v>
      </c>
      <c r="C11" s="38" t="s">
        <v>118</v>
      </c>
      <c r="D11" s="33">
        <f>'جدول رقم 28'!C11</f>
        <v>1</v>
      </c>
      <c r="E11" s="33">
        <f>'جدول رقم 28'!D11</f>
        <v>0</v>
      </c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21.75" x14ac:dyDescent="0.2">
      <c r="A12" s="16"/>
      <c r="B12" s="31">
        <v>7</v>
      </c>
      <c r="C12" s="38" t="s">
        <v>202</v>
      </c>
      <c r="D12" s="33">
        <f>'جدول رقم 28'!C12</f>
        <v>0.82558139534883723</v>
      </c>
      <c r="E12" s="33">
        <f>'جدول رقم 28'!D12</f>
        <v>0.1744186046511628</v>
      </c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1.75" x14ac:dyDescent="0.2">
      <c r="A13" s="16"/>
      <c r="B13" s="345">
        <v>8</v>
      </c>
      <c r="C13" s="38" t="s">
        <v>148</v>
      </c>
      <c r="D13" s="33">
        <f>'جدول رقم 28'!C13</f>
        <v>0.75850340136054417</v>
      </c>
      <c r="E13" s="33">
        <f>'جدول رقم 28'!D13</f>
        <v>0.24149659863945577</v>
      </c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21.75" x14ac:dyDescent="0.2">
      <c r="A14" s="16"/>
      <c r="B14" s="31">
        <v>9</v>
      </c>
      <c r="C14" s="38" t="s">
        <v>12</v>
      </c>
      <c r="D14" s="33">
        <f>'جدول رقم 28'!C14</f>
        <v>0.68</v>
      </c>
      <c r="E14" s="33">
        <f>'جدول رقم 28'!D14</f>
        <v>0.32</v>
      </c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21.75" x14ac:dyDescent="0.2">
      <c r="A15" s="16"/>
      <c r="B15" s="345">
        <v>10</v>
      </c>
      <c r="C15" s="38" t="s">
        <v>13</v>
      </c>
      <c r="D15" s="33">
        <f>'جدول رقم 28'!C15</f>
        <v>0.74725274725274726</v>
      </c>
      <c r="E15" s="33">
        <f>'جدول رقم 28'!D15</f>
        <v>0.25274725274725274</v>
      </c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21.75" x14ac:dyDescent="0.2">
      <c r="A16" s="16"/>
      <c r="B16" s="31">
        <v>11</v>
      </c>
      <c r="C16" s="38" t="s">
        <v>149</v>
      </c>
      <c r="D16" s="33">
        <f>'جدول رقم 28'!C16</f>
        <v>0.53846153846153844</v>
      </c>
      <c r="E16" s="33">
        <f>'جدول رقم 28'!D16</f>
        <v>0.46153846153846156</v>
      </c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</sheetData>
  <mergeCells count="2">
    <mergeCell ref="G3:P3"/>
    <mergeCell ref="B5:C5"/>
  </mergeCells>
  <pageMargins left="0.7" right="0.7" top="0.75" bottom="0.75" header="0.3" footer="0.3"/>
  <drawing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Q30"/>
  <sheetViews>
    <sheetView rightToLeft="1" workbookViewId="0">
      <selection activeCell="C4" sqref="C4"/>
    </sheetView>
  </sheetViews>
  <sheetFormatPr defaultRowHeight="14.25" x14ac:dyDescent="0.2"/>
  <cols>
    <col min="1" max="1" width="5.875" customWidth="1"/>
    <col min="2" max="2" width="47.25" customWidth="1"/>
    <col min="3" max="4" width="16.375" customWidth="1"/>
    <col min="5" max="5" width="8.875" customWidth="1"/>
    <col min="6" max="6" width="18" bestFit="1" customWidth="1"/>
  </cols>
  <sheetData>
    <row r="1" spans="1:17" ht="21.75" x14ac:dyDescent="0.2">
      <c r="A1" s="573"/>
      <c r="B1" s="573"/>
      <c r="C1" s="574"/>
      <c r="D1" s="574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23.25" x14ac:dyDescent="0.2">
      <c r="A2" s="461"/>
      <c r="B2" s="461"/>
      <c r="C2" s="461"/>
      <c r="D2" s="461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2.5" x14ac:dyDescent="0.2">
      <c r="A4" s="575" t="s">
        <v>98</v>
      </c>
      <c r="B4" s="575"/>
      <c r="C4" s="97" t="s">
        <v>455</v>
      </c>
      <c r="D4" s="97" t="s">
        <v>188</v>
      </c>
      <c r="E4" s="16"/>
      <c r="F4" s="482" t="s">
        <v>449</v>
      </c>
      <c r="G4" s="483"/>
      <c r="H4" s="483"/>
      <c r="I4" s="483"/>
      <c r="J4" s="483"/>
      <c r="K4" s="483"/>
      <c r="L4" s="483"/>
      <c r="M4" s="483"/>
      <c r="N4" s="483"/>
      <c r="O4" s="483"/>
      <c r="P4" s="484"/>
      <c r="Q4" s="16"/>
    </row>
    <row r="5" spans="1:17" ht="21.75" x14ac:dyDescent="0.2">
      <c r="A5" s="31">
        <v>1</v>
      </c>
      <c r="B5" s="32" t="s">
        <v>99</v>
      </c>
      <c r="C5" s="98">
        <f>'جدول رقم 29'!C6</f>
        <v>0.49</v>
      </c>
      <c r="D5" s="98">
        <f>'جدول رقم 29'!D6</f>
        <v>0.51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1.75" x14ac:dyDescent="0.2">
      <c r="A6" s="345">
        <v>2</v>
      </c>
      <c r="B6" s="38" t="s">
        <v>100</v>
      </c>
      <c r="C6" s="98">
        <f>'جدول رقم 29'!C7</f>
        <v>0.55000000000000004</v>
      </c>
      <c r="D6" s="98">
        <f>'جدول رقم 29'!D7</f>
        <v>0.45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1.75" x14ac:dyDescent="0.2">
      <c r="A7" s="31">
        <v>3</v>
      </c>
      <c r="B7" s="36" t="s">
        <v>101</v>
      </c>
      <c r="C7" s="98">
        <f>'جدول رقم 29'!C8</f>
        <v>0.39</v>
      </c>
      <c r="D7" s="98">
        <f>'جدول رقم 29'!D8</f>
        <v>0.61</v>
      </c>
      <c r="E7" s="16"/>
      <c r="F7" s="16"/>
      <c r="G7" s="16"/>
      <c r="H7" s="16"/>
      <c r="I7" s="480"/>
      <c r="J7" s="480"/>
      <c r="K7" s="480"/>
      <c r="L7" s="480"/>
      <c r="M7" s="480"/>
      <c r="N7" s="480"/>
      <c r="O7" s="480"/>
      <c r="P7" s="480"/>
      <c r="Q7" s="480"/>
    </row>
    <row r="8" spans="1:17" ht="21.75" x14ac:dyDescent="0.2">
      <c r="A8" s="345">
        <v>4</v>
      </c>
      <c r="B8" s="36" t="s">
        <v>102</v>
      </c>
      <c r="C8" s="98">
        <f>'جدول رقم 29'!C9</f>
        <v>0.31</v>
      </c>
      <c r="D8" s="98">
        <f>'جدول رقم 29'!D9</f>
        <v>0.69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ht="21.75" x14ac:dyDescent="0.2">
      <c r="A9" s="31">
        <v>5</v>
      </c>
      <c r="B9" s="38" t="s">
        <v>103</v>
      </c>
      <c r="C9" s="98">
        <f>'جدول رقم 29'!C10</f>
        <v>0.45</v>
      </c>
      <c r="D9" s="98">
        <f>'جدول رقم 29'!D10</f>
        <v>0.55000000000000004</v>
      </c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ht="21.75" x14ac:dyDescent="0.2">
      <c r="A10" s="345">
        <v>6</v>
      </c>
      <c r="B10" s="38" t="s">
        <v>104</v>
      </c>
      <c r="C10" s="98">
        <f>'جدول رقم 29'!C11</f>
        <v>0.3</v>
      </c>
      <c r="D10" s="98">
        <f>'جدول رقم 29'!D11</f>
        <v>0.7</v>
      </c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ht="21.75" x14ac:dyDescent="0.2">
      <c r="A11" s="31">
        <v>7</v>
      </c>
      <c r="B11" s="38" t="s">
        <v>105</v>
      </c>
      <c r="C11" s="98">
        <f>'جدول رقم 29'!C12</f>
        <v>0.28999999999999998</v>
      </c>
      <c r="D11" s="98">
        <f>'جدول رقم 29'!D12</f>
        <v>0.71</v>
      </c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ht="21.75" x14ac:dyDescent="0.2">
      <c r="A12" s="345">
        <v>8</v>
      </c>
      <c r="B12" s="38" t="s">
        <v>106</v>
      </c>
      <c r="C12" s="98">
        <f>'جدول رقم 29'!C13</f>
        <v>0.26</v>
      </c>
      <c r="D12" s="98">
        <f>'جدول رقم 29'!D13</f>
        <v>0.74</v>
      </c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ht="21.75" x14ac:dyDescent="0.2">
      <c r="A13" s="31">
        <v>9</v>
      </c>
      <c r="B13" s="38" t="s">
        <v>107</v>
      </c>
      <c r="C13" s="98">
        <f>'جدول رقم 29'!C14</f>
        <v>0.53</v>
      </c>
      <c r="D13" s="98">
        <f>'جدول رقم 29'!D14</f>
        <v>0.47</v>
      </c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ht="21.75" x14ac:dyDescent="0.2">
      <c r="A14" s="345">
        <v>10</v>
      </c>
      <c r="B14" s="38" t="s">
        <v>108</v>
      </c>
      <c r="C14" s="98">
        <f>'جدول رقم 29'!C15</f>
        <v>0.22</v>
      </c>
      <c r="D14" s="98">
        <f>'جدول رقم 29'!D15</f>
        <v>0.78</v>
      </c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ht="21.75" x14ac:dyDescent="0.2">
      <c r="A15" s="31">
        <v>11</v>
      </c>
      <c r="B15" s="38" t="s">
        <v>109</v>
      </c>
      <c r="C15" s="98">
        <f>'جدول رقم 29'!C16</f>
        <v>0.21</v>
      </c>
      <c r="D15" s="98">
        <f>'جدول رقم 29'!D16</f>
        <v>0.79</v>
      </c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ht="21.75" x14ac:dyDescent="0.2">
      <c r="A16" s="345">
        <v>12</v>
      </c>
      <c r="B16" s="38" t="s">
        <v>110</v>
      </c>
      <c r="C16" s="98">
        <f>'جدول رقم 29'!C17</f>
        <v>0.2</v>
      </c>
      <c r="D16" s="98">
        <f>'جدول رقم 29'!D17</f>
        <v>0.8</v>
      </c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ht="21.75" x14ac:dyDescent="0.2">
      <c r="A17" s="31">
        <v>13</v>
      </c>
      <c r="B17" s="38" t="s">
        <v>111</v>
      </c>
      <c r="C17" s="98">
        <f>'جدول رقم 29'!C18</f>
        <v>0.15</v>
      </c>
      <c r="D17" s="98">
        <f>'جدول رقم 29'!D18</f>
        <v>0.85</v>
      </c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ht="21.75" x14ac:dyDescent="0.2">
      <c r="A18" s="345">
        <v>14</v>
      </c>
      <c r="B18" s="38" t="s">
        <v>112</v>
      </c>
      <c r="C18" s="98">
        <f>'جدول رقم 29'!C19</f>
        <v>0.17</v>
      </c>
      <c r="D18" s="98">
        <f>'جدول رقم 29'!D19</f>
        <v>0.83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ht="21.75" x14ac:dyDescent="0.2">
      <c r="A19" s="31">
        <v>15</v>
      </c>
      <c r="B19" s="38" t="s">
        <v>113</v>
      </c>
      <c r="C19" s="98">
        <f>'جدول رقم 29'!C20</f>
        <v>0.17</v>
      </c>
      <c r="D19" s="98">
        <f>'جدول رقم 29'!D20</f>
        <v>0.83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  <row r="25" spans="1:17" x14ac:dyDescent="0.2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</row>
    <row r="26" spans="1:17" x14ac:dyDescent="0.2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17" x14ac:dyDescent="0.2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16"/>
      <c r="N27" s="16"/>
      <c r="O27" s="16"/>
      <c r="P27" s="16"/>
      <c r="Q27" s="16"/>
    </row>
    <row r="28" spans="1:17" x14ac:dyDescent="0.2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</row>
    <row r="29" spans="1:17" x14ac:dyDescent="0.2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</row>
    <row r="30" spans="1:17" x14ac:dyDescent="0.2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</row>
  </sheetData>
  <mergeCells count="6">
    <mergeCell ref="I7:Q7"/>
    <mergeCell ref="A1:B1"/>
    <mergeCell ref="C1:D1"/>
    <mergeCell ref="A2:D2"/>
    <mergeCell ref="A4:B4"/>
    <mergeCell ref="F4:P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1"/>
  <sheetViews>
    <sheetView rightToLeft="1" workbookViewId="0">
      <selection sqref="A1:I19"/>
    </sheetView>
  </sheetViews>
  <sheetFormatPr defaultRowHeight="14.25" x14ac:dyDescent="0.2"/>
  <cols>
    <col min="1" max="1" width="4.625" style="147" customWidth="1"/>
    <col min="2" max="2" width="25.625" customWidth="1"/>
    <col min="3" max="7" width="18.125" customWidth="1"/>
    <col min="8" max="8" width="51.375" bestFit="1" customWidth="1"/>
    <col min="9" max="9" width="4.625" style="147" customWidth="1"/>
  </cols>
  <sheetData>
    <row r="1" spans="1:13" s="150" customFormat="1" ht="20.100000000000001" customHeight="1" x14ac:dyDescent="0.2">
      <c r="A1" s="404" t="s">
        <v>20</v>
      </c>
      <c r="B1" s="404"/>
      <c r="C1" s="404"/>
      <c r="D1" s="404"/>
      <c r="E1" s="404"/>
      <c r="F1" s="405" t="s">
        <v>294</v>
      </c>
      <c r="G1" s="405"/>
      <c r="H1" s="405"/>
      <c r="I1" s="405"/>
      <c r="J1" s="165"/>
    </row>
    <row r="2" spans="1:13" ht="20.100000000000001" customHeight="1" x14ac:dyDescent="0.2">
      <c r="A2" s="594" t="s">
        <v>136</v>
      </c>
      <c r="B2" s="594"/>
      <c r="C2" s="594"/>
      <c r="D2" s="594"/>
      <c r="E2" s="594"/>
      <c r="F2" s="594"/>
      <c r="G2" s="594"/>
      <c r="H2" s="594"/>
      <c r="I2" s="594"/>
      <c r="J2" s="56"/>
    </row>
    <row r="3" spans="1:13" ht="20.100000000000001" customHeight="1" x14ac:dyDescent="0.2">
      <c r="A3" s="586" t="s">
        <v>320</v>
      </c>
      <c r="B3" s="586"/>
      <c r="C3" s="586"/>
      <c r="D3" s="586"/>
      <c r="E3" s="586"/>
      <c r="F3" s="586"/>
      <c r="G3" s="586"/>
      <c r="H3" s="586"/>
      <c r="I3" s="586"/>
      <c r="J3" s="56"/>
    </row>
    <row r="4" spans="1:13" ht="20.100000000000001" customHeight="1" x14ac:dyDescent="0.2">
      <c r="A4" s="376" t="s">
        <v>0</v>
      </c>
      <c r="B4" s="376"/>
      <c r="C4" s="374" t="s">
        <v>295</v>
      </c>
      <c r="D4" s="374"/>
      <c r="E4" s="374" t="s">
        <v>296</v>
      </c>
      <c r="F4" s="374"/>
      <c r="G4" s="375" t="s">
        <v>5</v>
      </c>
      <c r="H4" s="368" t="s">
        <v>33</v>
      </c>
      <c r="I4" s="368"/>
      <c r="J4" s="56"/>
    </row>
    <row r="5" spans="1:13" ht="20.100000000000001" customHeight="1" x14ac:dyDescent="0.2">
      <c r="A5" s="376"/>
      <c r="B5" s="376"/>
      <c r="C5" s="168" t="s">
        <v>22</v>
      </c>
      <c r="D5" s="168" t="s">
        <v>23</v>
      </c>
      <c r="E5" s="168" t="s">
        <v>22</v>
      </c>
      <c r="F5" s="168" t="s">
        <v>23</v>
      </c>
      <c r="G5" s="375"/>
      <c r="H5" s="368"/>
      <c r="I5" s="368"/>
      <c r="J5" s="56"/>
    </row>
    <row r="6" spans="1:13" ht="20.100000000000001" customHeight="1" x14ac:dyDescent="0.2">
      <c r="A6" s="376"/>
      <c r="B6" s="376"/>
      <c r="C6" s="168" t="s">
        <v>297</v>
      </c>
      <c r="D6" s="168" t="s">
        <v>298</v>
      </c>
      <c r="E6" s="168" t="s">
        <v>297</v>
      </c>
      <c r="F6" s="168" t="s">
        <v>298</v>
      </c>
      <c r="G6" s="168" t="s">
        <v>45</v>
      </c>
      <c r="H6" s="368"/>
      <c r="I6" s="368"/>
      <c r="J6" s="56"/>
    </row>
    <row r="7" spans="1:13" ht="20.100000000000001" customHeight="1" x14ac:dyDescent="0.2">
      <c r="A7" s="128">
        <v>1</v>
      </c>
      <c r="B7" s="129" t="s">
        <v>144</v>
      </c>
      <c r="C7" s="133">
        <v>28847</v>
      </c>
      <c r="D7" s="133">
        <v>509</v>
      </c>
      <c r="E7" s="133">
        <v>85259</v>
      </c>
      <c r="F7" s="133">
        <v>342</v>
      </c>
      <c r="G7" s="133">
        <f t="shared" ref="G7:G17" si="0">SUM(C7:F7)</f>
        <v>114957</v>
      </c>
      <c r="H7" s="154" t="s">
        <v>34</v>
      </c>
      <c r="I7" s="155">
        <v>1</v>
      </c>
      <c r="J7" s="56"/>
    </row>
    <row r="8" spans="1:13" ht="20.100000000000001" customHeight="1" x14ac:dyDescent="0.2">
      <c r="A8" s="124">
        <v>2</v>
      </c>
      <c r="B8" s="125" t="s">
        <v>7</v>
      </c>
      <c r="C8" s="132">
        <v>35386</v>
      </c>
      <c r="D8" s="132">
        <v>1156</v>
      </c>
      <c r="E8" s="132">
        <v>249361</v>
      </c>
      <c r="F8" s="132">
        <v>3588</v>
      </c>
      <c r="G8" s="132">
        <f t="shared" si="0"/>
        <v>289491</v>
      </c>
      <c r="H8" s="156" t="s">
        <v>35</v>
      </c>
      <c r="I8" s="157">
        <v>2</v>
      </c>
      <c r="J8" s="56"/>
      <c r="M8" s="2"/>
    </row>
    <row r="9" spans="1:13" ht="20.100000000000001" customHeight="1" x14ac:dyDescent="0.2">
      <c r="A9" s="128">
        <v>3</v>
      </c>
      <c r="B9" s="129" t="s">
        <v>8</v>
      </c>
      <c r="C9" s="133">
        <v>1238</v>
      </c>
      <c r="D9" s="133">
        <v>44</v>
      </c>
      <c r="E9" s="133">
        <v>311</v>
      </c>
      <c r="F9" s="133">
        <v>0</v>
      </c>
      <c r="G9" s="133">
        <f t="shared" si="0"/>
        <v>1593</v>
      </c>
      <c r="H9" s="154" t="s">
        <v>36</v>
      </c>
      <c r="I9" s="155">
        <v>3</v>
      </c>
      <c r="J9" s="56"/>
      <c r="M9" s="2"/>
    </row>
    <row r="10" spans="1:13" ht="20.100000000000001" customHeight="1" x14ac:dyDescent="0.2">
      <c r="A10" s="124">
        <v>4</v>
      </c>
      <c r="B10" s="125" t="s">
        <v>9</v>
      </c>
      <c r="C10" s="132">
        <v>12926</v>
      </c>
      <c r="D10" s="132">
        <v>102</v>
      </c>
      <c r="E10" s="132">
        <v>25644</v>
      </c>
      <c r="F10" s="132">
        <v>99.000000000000014</v>
      </c>
      <c r="G10" s="132">
        <f t="shared" si="0"/>
        <v>38771</v>
      </c>
      <c r="H10" s="156" t="s">
        <v>37</v>
      </c>
      <c r="I10" s="157">
        <v>4</v>
      </c>
      <c r="J10" s="56"/>
      <c r="M10" s="2"/>
    </row>
    <row r="11" spans="1:13" ht="20.100000000000001" customHeight="1" x14ac:dyDescent="0.2">
      <c r="A11" s="128">
        <v>5</v>
      </c>
      <c r="B11" s="129" t="s">
        <v>10</v>
      </c>
      <c r="C11" s="133">
        <v>51</v>
      </c>
      <c r="D11" s="133">
        <v>0</v>
      </c>
      <c r="E11" s="133">
        <v>231</v>
      </c>
      <c r="F11" s="133">
        <v>0</v>
      </c>
      <c r="G11" s="133">
        <f t="shared" si="0"/>
        <v>282</v>
      </c>
      <c r="H11" s="154" t="s">
        <v>38</v>
      </c>
      <c r="I11" s="155">
        <v>5</v>
      </c>
      <c r="J11" s="56"/>
      <c r="M11" s="2"/>
    </row>
    <row r="12" spans="1:13" ht="20.100000000000001" customHeight="1" x14ac:dyDescent="0.2">
      <c r="A12" s="124">
        <v>6</v>
      </c>
      <c r="B12" s="125" t="s">
        <v>11</v>
      </c>
      <c r="C12" s="132">
        <v>15219</v>
      </c>
      <c r="D12" s="132">
        <v>755</v>
      </c>
      <c r="E12" s="132">
        <v>4110</v>
      </c>
      <c r="F12" s="132">
        <v>7052</v>
      </c>
      <c r="G12" s="132">
        <f t="shared" si="0"/>
        <v>27136</v>
      </c>
      <c r="H12" s="156" t="s">
        <v>39</v>
      </c>
      <c r="I12" s="157">
        <v>6</v>
      </c>
      <c r="J12" s="56"/>
      <c r="M12" s="2"/>
    </row>
    <row r="13" spans="1:13" ht="20.100000000000001" customHeight="1" x14ac:dyDescent="0.2">
      <c r="A13" s="128">
        <v>7</v>
      </c>
      <c r="B13" s="129" t="s">
        <v>192</v>
      </c>
      <c r="C13" s="133">
        <v>5915.8</v>
      </c>
      <c r="D13" s="133">
        <v>110</v>
      </c>
      <c r="E13" s="133">
        <v>14315</v>
      </c>
      <c r="F13" s="133">
        <v>152</v>
      </c>
      <c r="G13" s="133">
        <f t="shared" si="0"/>
        <v>20492.8</v>
      </c>
      <c r="H13" s="154" t="s">
        <v>40</v>
      </c>
      <c r="I13" s="155">
        <v>7</v>
      </c>
      <c r="J13" s="56"/>
      <c r="M13" s="2"/>
    </row>
    <row r="14" spans="1:13" ht="20.100000000000001" customHeight="1" x14ac:dyDescent="0.2">
      <c r="A14" s="124">
        <v>8</v>
      </c>
      <c r="B14" s="125" t="s">
        <v>32</v>
      </c>
      <c r="C14" s="132">
        <v>9102</v>
      </c>
      <c r="D14" s="132">
        <v>608</v>
      </c>
      <c r="E14" s="132">
        <v>13823</v>
      </c>
      <c r="F14" s="132">
        <v>1607</v>
      </c>
      <c r="G14" s="132">
        <f t="shared" si="0"/>
        <v>25140</v>
      </c>
      <c r="H14" s="156" t="s">
        <v>41</v>
      </c>
      <c r="I14" s="157">
        <v>8</v>
      </c>
      <c r="J14" s="56"/>
      <c r="M14" s="2"/>
    </row>
    <row r="15" spans="1:13" ht="20.100000000000001" customHeight="1" x14ac:dyDescent="0.2">
      <c r="A15" s="128">
        <v>9</v>
      </c>
      <c r="B15" s="129" t="s">
        <v>12</v>
      </c>
      <c r="C15" s="133">
        <v>606</v>
      </c>
      <c r="D15" s="133">
        <v>74</v>
      </c>
      <c r="E15" s="133">
        <v>1488</v>
      </c>
      <c r="F15" s="133">
        <v>24</v>
      </c>
      <c r="G15" s="133">
        <f t="shared" si="0"/>
        <v>2192</v>
      </c>
      <c r="H15" s="154" t="s">
        <v>42</v>
      </c>
      <c r="I15" s="155">
        <v>9</v>
      </c>
      <c r="J15" s="56"/>
      <c r="M15" s="2"/>
    </row>
    <row r="16" spans="1:13" ht="20.100000000000001" customHeight="1" x14ac:dyDescent="0.2">
      <c r="A16" s="124">
        <v>10</v>
      </c>
      <c r="B16" s="125" t="s">
        <v>13</v>
      </c>
      <c r="C16" s="132">
        <v>2555</v>
      </c>
      <c r="D16" s="132">
        <v>2873</v>
      </c>
      <c r="E16" s="132">
        <v>6779</v>
      </c>
      <c r="F16" s="132">
        <v>759</v>
      </c>
      <c r="G16" s="132">
        <f t="shared" si="0"/>
        <v>12966</v>
      </c>
      <c r="H16" s="156" t="s">
        <v>43</v>
      </c>
      <c r="I16" s="157">
        <v>10</v>
      </c>
      <c r="J16" s="56"/>
      <c r="M16" s="2"/>
    </row>
    <row r="17" spans="1:13" ht="20.100000000000001" customHeight="1" x14ac:dyDescent="0.2">
      <c r="A17" s="128">
        <v>11</v>
      </c>
      <c r="B17" s="129" t="s">
        <v>14</v>
      </c>
      <c r="C17" s="133">
        <v>1244</v>
      </c>
      <c r="D17" s="133">
        <v>74</v>
      </c>
      <c r="E17" s="133">
        <v>1572</v>
      </c>
      <c r="F17" s="133">
        <v>30</v>
      </c>
      <c r="G17" s="133">
        <f t="shared" si="0"/>
        <v>2920</v>
      </c>
      <c r="H17" s="154" t="s">
        <v>44</v>
      </c>
      <c r="I17" s="155">
        <v>11</v>
      </c>
      <c r="J17" s="56"/>
      <c r="M17" s="2"/>
    </row>
    <row r="18" spans="1:13" ht="20.100000000000001" customHeight="1" x14ac:dyDescent="0.2">
      <c r="A18" s="369" t="s">
        <v>15</v>
      </c>
      <c r="B18" s="369"/>
      <c r="C18" s="139">
        <f>SUM(C7:C17)</f>
        <v>113089.8</v>
      </c>
      <c r="D18" s="139">
        <f>SUM(D7:D17)</f>
        <v>6305</v>
      </c>
      <c r="E18" s="139">
        <f>SUM(E7:E17)</f>
        <v>402893</v>
      </c>
      <c r="F18" s="139">
        <f>SUM(F7:F17)</f>
        <v>13653</v>
      </c>
      <c r="G18" s="139">
        <f>SUM(G7:G17)</f>
        <v>535940.80000000005</v>
      </c>
      <c r="H18" s="368" t="s">
        <v>45</v>
      </c>
      <c r="I18" s="368"/>
      <c r="J18" s="56"/>
      <c r="M18" s="2"/>
    </row>
    <row r="19" spans="1:13" s="164" customFormat="1" ht="20.100000000000001" customHeight="1" x14ac:dyDescent="0.35">
      <c r="A19" s="365" t="s">
        <v>287</v>
      </c>
      <c r="B19" s="366"/>
      <c r="C19" s="366"/>
      <c r="D19" s="366"/>
      <c r="E19" s="366"/>
      <c r="F19" s="366"/>
      <c r="G19" s="366"/>
      <c r="H19" s="366"/>
      <c r="I19" s="367"/>
      <c r="J19" s="166"/>
    </row>
    <row r="20" spans="1:13" x14ac:dyDescent="0.2">
      <c r="A20" s="146"/>
      <c r="B20" s="16"/>
      <c r="C20" s="16"/>
      <c r="D20" s="16"/>
      <c r="E20" s="16"/>
      <c r="F20" s="16"/>
      <c r="G20" s="16"/>
      <c r="H20" s="16"/>
      <c r="I20" s="146"/>
      <c r="J20" s="56"/>
    </row>
    <row r="21" spans="1:13" x14ac:dyDescent="0.2">
      <c r="A21" s="146"/>
      <c r="B21" s="16"/>
      <c r="C21" s="167"/>
      <c r="D21" s="167"/>
      <c r="E21" s="16"/>
      <c r="F21" s="16"/>
      <c r="G21" s="16"/>
      <c r="H21" s="16"/>
      <c r="I21" s="146"/>
    </row>
  </sheetData>
  <mergeCells count="12">
    <mergeCell ref="F1:I1"/>
    <mergeCell ref="A1:E1"/>
    <mergeCell ref="A2:I2"/>
    <mergeCell ref="A3:I3"/>
    <mergeCell ref="A4:B6"/>
    <mergeCell ref="H4:I6"/>
    <mergeCell ref="A19:I19"/>
    <mergeCell ref="A18:B18"/>
    <mergeCell ref="H18:I18"/>
    <mergeCell ref="C4:D4"/>
    <mergeCell ref="E4:F4"/>
    <mergeCell ref="G4:G5"/>
  </mergeCells>
  <pageMargins left="0.7" right="0.7" top="0.75" bottom="0.75" header="0.3" footer="0.3"/>
  <pageSetup paperSize="9" scale="74" orientation="portrait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Q24"/>
  <sheetViews>
    <sheetView rightToLeft="1" workbookViewId="0">
      <selection activeCell="F33" sqref="F33"/>
    </sheetView>
  </sheetViews>
  <sheetFormatPr defaultRowHeight="14.25" x14ac:dyDescent="0.2"/>
  <cols>
    <col min="1" max="1" width="6.375" customWidth="1"/>
    <col min="2" max="2" width="5.25" customWidth="1"/>
    <col min="3" max="3" width="15.875" customWidth="1"/>
  </cols>
  <sheetData>
    <row r="1" spans="1:17" x14ac:dyDescent="0.2">
      <c r="A1" s="16"/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x14ac:dyDescent="0.2">
      <c r="A2" s="16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</row>
    <row r="3" spans="1:17" x14ac:dyDescent="0.2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</row>
    <row r="4" spans="1:17" ht="22.5" x14ac:dyDescent="0.2">
      <c r="A4" s="16"/>
      <c r="B4" s="16"/>
      <c r="C4" s="16"/>
      <c r="D4" s="16"/>
      <c r="E4" s="16"/>
      <c r="F4" s="16"/>
      <c r="G4" s="577" t="s">
        <v>450</v>
      </c>
      <c r="H4" s="578"/>
      <c r="I4" s="578"/>
      <c r="J4" s="578"/>
      <c r="K4" s="578"/>
      <c r="L4" s="579"/>
      <c r="M4" s="16"/>
      <c r="N4" s="16"/>
      <c r="O4" s="16"/>
      <c r="P4" s="16"/>
      <c r="Q4" s="16"/>
    </row>
    <row r="5" spans="1:17" ht="21.75" x14ac:dyDescent="0.2">
      <c r="A5" s="16"/>
      <c r="B5" s="576" t="s">
        <v>181</v>
      </c>
      <c r="C5" s="576"/>
      <c r="D5" s="42" t="s">
        <v>182</v>
      </c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ht="21.75" x14ac:dyDescent="0.2">
      <c r="A6" s="16"/>
      <c r="B6" s="355">
        <v>1</v>
      </c>
      <c r="C6" s="43" t="s">
        <v>183</v>
      </c>
      <c r="D6" s="30">
        <v>0.52</v>
      </c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</row>
    <row r="7" spans="1:17" ht="21.75" x14ac:dyDescent="0.2">
      <c r="A7" s="16"/>
      <c r="B7" s="355">
        <v>2</v>
      </c>
      <c r="C7" s="100" t="s">
        <v>184</v>
      </c>
      <c r="D7" s="30">
        <v>0.3</v>
      </c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</row>
    <row r="8" spans="1:17" ht="21.75" x14ac:dyDescent="0.2">
      <c r="A8" s="16"/>
      <c r="B8" s="350">
        <v>3</v>
      </c>
      <c r="C8" s="43" t="s">
        <v>454</v>
      </c>
      <c r="D8" s="348">
        <v>0.18</v>
      </c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</row>
    <row r="9" spans="1:17" x14ac:dyDescent="0.2">
      <c r="A9" s="16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</row>
    <row r="10" spans="1:17" x14ac:dyDescent="0.2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</row>
    <row r="11" spans="1:17" x14ac:dyDescent="0.2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</row>
    <row r="12" spans="1:17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</row>
    <row r="13" spans="1:17" x14ac:dyDescent="0.2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</row>
    <row r="14" spans="1:17" x14ac:dyDescent="0.2">
      <c r="A14" s="16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</row>
    <row r="15" spans="1:17" x14ac:dyDescent="0.2">
      <c r="A15" s="16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6"/>
      <c r="P15" s="16"/>
      <c r="Q15" s="16"/>
    </row>
    <row r="16" spans="1:17" x14ac:dyDescent="0.2">
      <c r="A16" s="16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6"/>
      <c r="N16" s="16"/>
      <c r="O16" s="16"/>
      <c r="P16" s="16"/>
      <c r="Q16" s="16"/>
    </row>
    <row r="17" spans="1:17" x14ac:dyDescent="0.2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</row>
    <row r="18" spans="1:17" x14ac:dyDescent="0.2">
      <c r="A18" s="16"/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</row>
    <row r="19" spans="1:17" x14ac:dyDescent="0.2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</row>
    <row r="20" spans="1:17" x14ac:dyDescent="0.2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</row>
    <row r="21" spans="1:17" x14ac:dyDescent="0.2">
      <c r="A21" s="16"/>
      <c r="B21" s="16"/>
      <c r="C21" s="16"/>
      <c r="D21" s="16"/>
      <c r="E21" s="16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</row>
    <row r="22" spans="1:17" x14ac:dyDescent="0.2">
      <c r="A22" s="16"/>
      <c r="B22" s="16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x14ac:dyDescent="0.2">
      <c r="A23" s="16"/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</row>
    <row r="24" spans="1:17" x14ac:dyDescent="0.2">
      <c r="A24" s="16"/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</row>
  </sheetData>
  <mergeCells count="2">
    <mergeCell ref="B5:C5"/>
    <mergeCell ref="G4:L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22"/>
  <sheetViews>
    <sheetView rightToLeft="1" workbookViewId="0">
      <selection sqref="A1:I20"/>
    </sheetView>
  </sheetViews>
  <sheetFormatPr defaultRowHeight="14.25" x14ac:dyDescent="0.2"/>
  <cols>
    <col min="1" max="1" width="3.375" style="147" bestFit="1" customWidth="1"/>
    <col min="2" max="2" width="31.125" bestFit="1" customWidth="1"/>
    <col min="3" max="7" width="18.125" customWidth="1"/>
    <col min="8" max="8" width="51.375" bestFit="1" customWidth="1"/>
    <col min="9" max="9" width="3.375" style="147" bestFit="1" customWidth="1"/>
  </cols>
  <sheetData>
    <row r="1" spans="1:10" s="150" customFormat="1" ht="20.100000000000001" customHeight="1" x14ac:dyDescent="0.2">
      <c r="A1" s="580" t="s">
        <v>24</v>
      </c>
      <c r="B1" s="581"/>
      <c r="C1" s="581"/>
      <c r="D1" s="581"/>
      <c r="E1" s="582"/>
      <c r="F1" s="406" t="s">
        <v>299</v>
      </c>
      <c r="G1" s="407"/>
      <c r="H1" s="407"/>
      <c r="I1" s="408"/>
      <c r="J1" s="149"/>
    </row>
    <row r="2" spans="1:10" ht="20.100000000000001" customHeight="1" x14ac:dyDescent="0.2">
      <c r="A2" s="595" t="s">
        <v>301</v>
      </c>
      <c r="B2" s="596"/>
      <c r="C2" s="596"/>
      <c r="D2" s="596"/>
      <c r="E2" s="596"/>
      <c r="F2" s="596"/>
      <c r="G2" s="596"/>
      <c r="H2" s="596"/>
      <c r="I2" s="597"/>
      <c r="J2" s="16"/>
    </row>
    <row r="3" spans="1:10" ht="20.100000000000001" customHeight="1" x14ac:dyDescent="0.2">
      <c r="A3" s="598" t="s">
        <v>321</v>
      </c>
      <c r="B3" s="599"/>
      <c r="C3" s="599"/>
      <c r="D3" s="599"/>
      <c r="E3" s="599"/>
      <c r="F3" s="599"/>
      <c r="G3" s="599"/>
      <c r="H3" s="599"/>
      <c r="I3" s="600"/>
      <c r="J3" s="16"/>
    </row>
    <row r="4" spans="1:10" ht="20.100000000000001" customHeight="1" x14ac:dyDescent="0.2">
      <c r="A4" s="357" t="s">
        <v>0</v>
      </c>
      <c r="B4" s="358"/>
      <c r="C4" s="138" t="s">
        <v>1</v>
      </c>
      <c r="D4" s="138" t="s">
        <v>2</v>
      </c>
      <c r="E4" s="138" t="s">
        <v>3</v>
      </c>
      <c r="F4" s="138" t="s">
        <v>4</v>
      </c>
      <c r="G4" s="138" t="s">
        <v>300</v>
      </c>
      <c r="H4" s="361" t="s">
        <v>33</v>
      </c>
      <c r="I4" s="362"/>
      <c r="J4" s="16"/>
    </row>
    <row r="5" spans="1:10" ht="20.100000000000001" customHeight="1" x14ac:dyDescent="0.2">
      <c r="A5" s="359"/>
      <c r="B5" s="360"/>
      <c r="C5" s="138" t="s">
        <v>283</v>
      </c>
      <c r="D5" s="138" t="s">
        <v>284</v>
      </c>
      <c r="E5" s="138" t="s">
        <v>285</v>
      </c>
      <c r="F5" s="138" t="s">
        <v>286</v>
      </c>
      <c r="G5" s="138" t="s">
        <v>45</v>
      </c>
      <c r="H5" s="363"/>
      <c r="I5" s="364"/>
      <c r="J5" s="16"/>
    </row>
    <row r="6" spans="1:10" ht="20.100000000000001" customHeight="1" x14ac:dyDescent="0.2">
      <c r="A6" s="142">
        <v>1</v>
      </c>
      <c r="B6" s="129" t="s">
        <v>6</v>
      </c>
      <c r="C6" s="169">
        <f>'جدول رقم 2'!C6/'جدول رقم 4'!C6</f>
        <v>0.29983134271848</v>
      </c>
      <c r="D6" s="169">
        <f>'جدول رقم 2'!D6/'جدول رقم 4'!D6</f>
        <v>0.25843149098963053</v>
      </c>
      <c r="E6" s="169">
        <f>'جدول رقم 2'!E6/'جدول رقم 4'!E6</f>
        <v>0.2368325084657463</v>
      </c>
      <c r="F6" s="169">
        <f>'جدول رقم 2'!F6/'جدول رقم 4'!F6</f>
        <v>0.21744284504657072</v>
      </c>
      <c r="G6" s="169">
        <f>'جدول رقم 2'!G6/'جدول رقم 4'!G6</f>
        <v>0.2553650495402629</v>
      </c>
      <c r="H6" s="154" t="s">
        <v>34</v>
      </c>
      <c r="I6" s="159">
        <v>1</v>
      </c>
      <c r="J6" s="16"/>
    </row>
    <row r="7" spans="1:10" ht="20.100000000000001" customHeight="1" x14ac:dyDescent="0.2">
      <c r="A7" s="141">
        <v>2</v>
      </c>
      <c r="B7" s="125" t="s">
        <v>7</v>
      </c>
      <c r="C7" s="170">
        <f>'جدول رقم 2'!C7/'جدول رقم 4'!C7</f>
        <v>8.5507246376811591E-2</v>
      </c>
      <c r="D7" s="170">
        <f>'جدول رقم 2'!D7/'جدول رقم 4'!D7</f>
        <v>0.14992769578455523</v>
      </c>
      <c r="E7" s="170">
        <f>'جدول رقم 2'!E7/'جدول رقم 4'!E7</f>
        <v>0.17831182317163627</v>
      </c>
      <c r="F7" s="170">
        <f>'جدول رقم 2'!F7/'جدول رقم 4'!F7</f>
        <v>0.2032967032967033</v>
      </c>
      <c r="G7" s="170">
        <f>'جدول رقم 2'!G7/'جدول رقم 4'!G7</f>
        <v>0.12622844924367252</v>
      </c>
      <c r="H7" s="156" t="s">
        <v>35</v>
      </c>
      <c r="I7" s="160">
        <v>2</v>
      </c>
      <c r="J7" s="16"/>
    </row>
    <row r="8" spans="1:10" ht="20.100000000000001" customHeight="1" x14ac:dyDescent="0.2">
      <c r="A8" s="142">
        <v>3</v>
      </c>
      <c r="B8" s="129" t="s">
        <v>8</v>
      </c>
      <c r="C8" s="169">
        <v>0</v>
      </c>
      <c r="D8" s="169">
        <v>0</v>
      </c>
      <c r="E8" s="169">
        <v>0</v>
      </c>
      <c r="F8" s="169">
        <f>'جدول رقم 2'!F8/'جدول رقم 4'!F8</f>
        <v>0.8047708725674827</v>
      </c>
      <c r="G8" s="169">
        <f>'جدول رقم 2'!G8/'جدول رقم 4'!G8</f>
        <v>0.8047708725674827</v>
      </c>
      <c r="H8" s="154" t="s">
        <v>36</v>
      </c>
      <c r="I8" s="159">
        <v>3</v>
      </c>
      <c r="J8" s="16"/>
    </row>
    <row r="9" spans="1:10" ht="20.100000000000001" customHeight="1" x14ac:dyDescent="0.2">
      <c r="A9" s="141">
        <v>4</v>
      </c>
      <c r="B9" s="125" t="s">
        <v>9</v>
      </c>
      <c r="C9" s="170">
        <f>'جدول رقم 2'!C9/'جدول رقم 4'!C9</f>
        <v>0.79166666666666663</v>
      </c>
      <c r="D9" s="170">
        <f>'جدول رقم 2'!D9/'جدول رقم 4'!D9</f>
        <v>0.29059829059829062</v>
      </c>
      <c r="E9" s="170">
        <f>'جدول رقم 2'!E9/'جدول رقم 4'!E9</f>
        <v>0.28543036232991897</v>
      </c>
      <c r="F9" s="170">
        <f>'جدول رقم 2'!F9/'جدول رقم 4'!F9</f>
        <v>0.23206263637530483</v>
      </c>
      <c r="G9" s="170">
        <f>'جدول رقم 2'!G9/'جدول رقم 4'!G9</f>
        <v>0.3360243480952258</v>
      </c>
      <c r="H9" s="156" t="s">
        <v>37</v>
      </c>
      <c r="I9" s="160">
        <v>4</v>
      </c>
      <c r="J9" s="16"/>
    </row>
    <row r="10" spans="1:10" ht="20.100000000000001" customHeight="1" x14ac:dyDescent="0.2">
      <c r="A10" s="142">
        <v>5</v>
      </c>
      <c r="B10" s="129" t="s">
        <v>10</v>
      </c>
      <c r="C10" s="169">
        <f>'جدول رقم 2'!C10/'جدول رقم 4'!C10</f>
        <v>0.33333333333333331</v>
      </c>
      <c r="D10" s="169">
        <f>'جدول رقم 2'!D10/'جدول رقم 4'!D10</f>
        <v>0.12857142857142856</v>
      </c>
      <c r="E10" s="169">
        <v>0</v>
      </c>
      <c r="F10" s="169">
        <v>0</v>
      </c>
      <c r="G10" s="169">
        <f>'جدول رقم 2'!G10/'جدول رقم 4'!G10</f>
        <v>0.18085106382978725</v>
      </c>
      <c r="H10" s="154" t="s">
        <v>38</v>
      </c>
      <c r="I10" s="159">
        <v>5</v>
      </c>
      <c r="J10" s="16"/>
    </row>
    <row r="11" spans="1:10" ht="20.100000000000001" customHeight="1" x14ac:dyDescent="0.2">
      <c r="A11" s="141">
        <v>6</v>
      </c>
      <c r="B11" s="125" t="s">
        <v>11</v>
      </c>
      <c r="C11" s="170">
        <v>0</v>
      </c>
      <c r="D11" s="170">
        <v>0</v>
      </c>
      <c r="E11" s="170">
        <v>0</v>
      </c>
      <c r="F11" s="170">
        <f>'جدول رقم 2'!F11/'جدول رقم 4'!F11</f>
        <v>0.58866450471698117</v>
      </c>
      <c r="G11" s="170">
        <f>'جدول رقم 2'!G11/'جدول رقم 4'!G11</f>
        <v>0.58866450471698117</v>
      </c>
      <c r="H11" s="156" t="s">
        <v>39</v>
      </c>
      <c r="I11" s="160">
        <v>6</v>
      </c>
      <c r="J11" s="16"/>
    </row>
    <row r="12" spans="1:10" ht="20.100000000000001" customHeight="1" x14ac:dyDescent="0.2">
      <c r="A12" s="142">
        <v>7</v>
      </c>
      <c r="B12" s="129" t="s">
        <v>192</v>
      </c>
      <c r="C12" s="169">
        <f>'جدول رقم 2'!C12/'جدول رقم 4'!C12</f>
        <v>0.29864253393665158</v>
      </c>
      <c r="D12" s="169">
        <f>'جدول رقم 2'!D12/'جدول رقم 4'!D12</f>
        <v>0.33509234828496043</v>
      </c>
      <c r="E12" s="169">
        <f>'جدول رقم 2'!E12/'جدول رقم 4'!E12</f>
        <v>0.24178895877009085</v>
      </c>
      <c r="F12" s="169">
        <f>'جدول رقم 2'!F12/'جدول رقم 4'!F12</f>
        <v>0.22629582806573953</v>
      </c>
      <c r="G12" s="169">
        <f>'جدول رقم 2'!G12/'جدول رقم 4'!G12</f>
        <v>0.29405162738496071</v>
      </c>
      <c r="H12" s="154" t="s">
        <v>40</v>
      </c>
      <c r="I12" s="159">
        <v>7</v>
      </c>
      <c r="J12" s="16"/>
    </row>
    <row r="13" spans="1:10" ht="20.100000000000001" customHeight="1" x14ac:dyDescent="0.2">
      <c r="A13" s="141">
        <v>8</v>
      </c>
      <c r="B13" s="125" t="s">
        <v>32</v>
      </c>
      <c r="C13" s="170">
        <f>'جدول رقم 2'!C13/'جدول رقم 4'!C13</f>
        <v>0.30594900849858359</v>
      </c>
      <c r="D13" s="170">
        <f>'جدول رقم 2'!D13/'جدول رقم 4'!D13</f>
        <v>0.46153846153846156</v>
      </c>
      <c r="E13" s="170">
        <f>'جدول رقم 2'!E13/'جدول رقم 4'!E13</f>
        <v>0.3636743215031315</v>
      </c>
      <c r="F13" s="170">
        <f>'جدول رقم 2'!F13/'جدول رقم 4'!F13</f>
        <v>0.40134529147982062</v>
      </c>
      <c r="G13" s="170">
        <f>'جدول رقم 2'!G13/'جدول رقم 4'!G13</f>
        <v>0.38623707239459032</v>
      </c>
      <c r="H13" s="156" t="s">
        <v>41</v>
      </c>
      <c r="I13" s="160">
        <v>8</v>
      </c>
      <c r="J13" s="16"/>
    </row>
    <row r="14" spans="1:10" ht="20.100000000000001" customHeight="1" x14ac:dyDescent="0.2">
      <c r="A14" s="142">
        <v>9</v>
      </c>
      <c r="B14" s="129" t="s">
        <v>12</v>
      </c>
      <c r="C14" s="169">
        <f>'جدول رقم 2'!C14/'جدول رقم 4'!C14</f>
        <v>0.25</v>
      </c>
      <c r="D14" s="169">
        <f>'جدول رقم 2'!D14/'جدول رقم 4'!D14</f>
        <v>0.33088235294117646</v>
      </c>
      <c r="E14" s="169">
        <v>0</v>
      </c>
      <c r="F14" s="169">
        <v>0</v>
      </c>
      <c r="G14" s="169">
        <f>'جدول رقم 2'!G14/'جدول رقم 4'!G14</f>
        <v>0.31021897810218979</v>
      </c>
      <c r="H14" s="154" t="s">
        <v>42</v>
      </c>
      <c r="I14" s="159">
        <v>9</v>
      </c>
      <c r="J14" s="16"/>
    </row>
    <row r="15" spans="1:10" ht="20.100000000000001" customHeight="1" x14ac:dyDescent="0.2">
      <c r="A15" s="141">
        <v>10</v>
      </c>
      <c r="B15" s="125" t="s">
        <v>13</v>
      </c>
      <c r="C15" s="170">
        <f>'جدول رقم 2'!C15/'جدول رقم 4'!C15</f>
        <v>0.37037037037037035</v>
      </c>
      <c r="D15" s="170">
        <f>'جدول رقم 2'!D15/'جدول رقم 4'!D15</f>
        <v>0.49587096774193551</v>
      </c>
      <c r="E15" s="170">
        <f>'جدول رقم 2'!E15/'جدول رقم 4'!E15</f>
        <v>0.26167345659667818</v>
      </c>
      <c r="F15" s="170">
        <v>0</v>
      </c>
      <c r="G15" s="170">
        <f>'جدول رقم 2'!G15/'جدول رقم 4'!G15</f>
        <v>0.41863334875829089</v>
      </c>
      <c r="H15" s="156" t="s">
        <v>43</v>
      </c>
      <c r="I15" s="160">
        <v>10</v>
      </c>
      <c r="J15" s="16"/>
    </row>
    <row r="16" spans="1:10" ht="20.100000000000001" customHeight="1" x14ac:dyDescent="0.2">
      <c r="A16" s="142">
        <v>11</v>
      </c>
      <c r="B16" s="129" t="s">
        <v>14</v>
      </c>
      <c r="C16" s="169">
        <f>'جدول رقم 2'!C16/'جدول رقم 4'!C16</f>
        <v>0.50005733287467036</v>
      </c>
      <c r="D16" s="169">
        <f>'جدول رقم 2'!D16/'جدول رقم 4'!D16</f>
        <v>0.37634408602150538</v>
      </c>
      <c r="E16" s="169">
        <f>'جدول رقم 2'!E16/'جدول رقم 4'!E16</f>
        <v>0.47584973166368516</v>
      </c>
      <c r="F16" s="169">
        <v>0</v>
      </c>
      <c r="G16" s="169">
        <f>'جدول رقم 2'!G16/'جدول رقم 4'!G16</f>
        <v>0.45138865107359333</v>
      </c>
      <c r="H16" s="154" t="s">
        <v>44</v>
      </c>
      <c r="I16" s="159">
        <v>11</v>
      </c>
      <c r="J16" s="16"/>
    </row>
    <row r="17" spans="1:11" ht="20.100000000000001" customHeight="1" x14ac:dyDescent="0.2">
      <c r="A17" s="369" t="s">
        <v>224</v>
      </c>
      <c r="B17" s="369"/>
      <c r="C17" s="171">
        <f>'جدول رقم 2'!C17/'جدول رقم 4'!C17</f>
        <v>0.16563374968119557</v>
      </c>
      <c r="D17" s="171">
        <f>'جدول رقم 2'!D17/'جدول رقم 4'!D17</f>
        <v>0.20959556829627335</v>
      </c>
      <c r="E17" s="171">
        <f>'جدول رقم 2'!E17/'جدول رقم 4'!E17</f>
        <v>0.24732596431215378</v>
      </c>
      <c r="F17" s="171">
        <f>'جدول رقم 2'!F17/'جدول رقم 4'!F17</f>
        <v>0.37629697627194081</v>
      </c>
      <c r="G17" s="171">
        <f>'جدول رقم 2'!G17/'جدول رقم 4'!G17</f>
        <v>0.22277653271973358</v>
      </c>
      <c r="H17" s="368" t="s">
        <v>45</v>
      </c>
      <c r="I17" s="368"/>
      <c r="J17" s="16"/>
      <c r="K17" t="s">
        <v>203</v>
      </c>
    </row>
    <row r="18" spans="1:11" s="164" customFormat="1" ht="20.100000000000001" customHeight="1" x14ac:dyDescent="0.3">
      <c r="A18" s="438" t="s">
        <v>287</v>
      </c>
      <c r="B18" s="439"/>
      <c r="C18" s="439"/>
      <c r="D18" s="439"/>
      <c r="E18" s="439"/>
      <c r="F18" s="439"/>
      <c r="G18" s="439"/>
      <c r="H18" s="439"/>
      <c r="I18" s="440"/>
      <c r="J18" s="163"/>
    </row>
    <row r="19" spans="1:11" s="164" customFormat="1" ht="20.100000000000001" customHeight="1" x14ac:dyDescent="0.45">
      <c r="A19" s="148" t="s">
        <v>225</v>
      </c>
      <c r="B19" s="162" t="s">
        <v>226</v>
      </c>
      <c r="C19" s="162"/>
      <c r="D19" s="162"/>
      <c r="E19" s="162"/>
      <c r="F19" s="162"/>
      <c r="G19" s="162"/>
      <c r="H19" s="162"/>
      <c r="I19" s="148"/>
      <c r="J19" s="163"/>
    </row>
    <row r="20" spans="1:11" s="164" customFormat="1" ht="20.100000000000001" customHeight="1" x14ac:dyDescent="0.45">
      <c r="A20" s="148" t="s">
        <v>227</v>
      </c>
      <c r="B20" s="162" t="s">
        <v>228</v>
      </c>
      <c r="C20" s="162"/>
      <c r="D20" s="162"/>
      <c r="E20" s="162"/>
      <c r="F20" s="162"/>
      <c r="G20" s="162"/>
      <c r="H20" s="162"/>
      <c r="I20" s="148"/>
      <c r="J20" s="163"/>
    </row>
    <row r="21" spans="1:11" ht="20.100000000000001" customHeight="1" x14ac:dyDescent="0.2">
      <c r="A21" s="146"/>
      <c r="B21" s="16"/>
      <c r="C21" s="16"/>
      <c r="D21" s="16"/>
      <c r="E21" s="16"/>
      <c r="F21" s="16"/>
      <c r="G21" s="16"/>
      <c r="H21" s="16"/>
      <c r="I21" s="146"/>
      <c r="J21" s="16"/>
    </row>
    <row r="22" spans="1:11" x14ac:dyDescent="0.2">
      <c r="A22" s="146"/>
      <c r="B22" s="16"/>
      <c r="C22" s="16"/>
      <c r="D22" s="16"/>
      <c r="E22" s="16"/>
      <c r="F22" s="16"/>
      <c r="G22" s="16"/>
      <c r="H22" s="16"/>
      <c r="I22" s="146"/>
      <c r="J22" s="16"/>
    </row>
  </sheetData>
  <mergeCells count="9">
    <mergeCell ref="A2:I2"/>
    <mergeCell ref="A1:E1"/>
    <mergeCell ref="F1:I1"/>
    <mergeCell ref="A3:I3"/>
    <mergeCell ref="A18:I18"/>
    <mergeCell ref="A4:B5"/>
    <mergeCell ref="H4:I5"/>
    <mergeCell ref="H17:I17"/>
    <mergeCell ref="A17:B17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K22"/>
  <sheetViews>
    <sheetView rightToLeft="1" workbookViewId="0">
      <selection sqref="A1:J20"/>
    </sheetView>
  </sheetViews>
  <sheetFormatPr defaultRowHeight="21.75" x14ac:dyDescent="0.5"/>
  <cols>
    <col min="1" max="1" width="3.5" style="180" customWidth="1"/>
    <col min="2" max="2" width="34" style="6" customWidth="1"/>
    <col min="3" max="3" width="10.5" style="6" bestFit="1" customWidth="1"/>
    <col min="4" max="4" width="11.5" style="6" bestFit="1" customWidth="1"/>
    <col min="5" max="5" width="12.75" style="6" bestFit="1" customWidth="1"/>
    <col min="6" max="6" width="14.375" style="6" bestFit="1" customWidth="1"/>
    <col min="7" max="7" width="9.625" style="6" bestFit="1" customWidth="1"/>
    <col min="8" max="8" width="10.25" style="6" customWidth="1"/>
    <col min="9" max="9" width="47.875" style="6" bestFit="1" customWidth="1"/>
    <col min="10" max="10" width="3.875" style="180" bestFit="1" customWidth="1"/>
    <col min="11" max="16384" width="9" style="6"/>
  </cols>
  <sheetData>
    <row r="1" spans="1:11" s="174" customFormat="1" ht="20.100000000000001" customHeight="1" x14ac:dyDescent="0.3">
      <c r="A1" s="601" t="s">
        <v>25</v>
      </c>
      <c r="B1" s="602"/>
      <c r="C1" s="602"/>
      <c r="D1" s="602"/>
      <c r="E1" s="603"/>
      <c r="F1" s="604" t="s">
        <v>303</v>
      </c>
      <c r="G1" s="605"/>
      <c r="H1" s="605"/>
      <c r="I1" s="605"/>
      <c r="J1" s="606"/>
      <c r="K1" s="177"/>
    </row>
    <row r="2" spans="1:11" ht="20.100000000000001" customHeight="1" x14ac:dyDescent="0.5">
      <c r="A2" s="594" t="s">
        <v>319</v>
      </c>
      <c r="B2" s="594"/>
      <c r="C2" s="594"/>
      <c r="D2" s="594"/>
      <c r="E2" s="594"/>
      <c r="F2" s="594"/>
      <c r="G2" s="594"/>
      <c r="H2" s="594"/>
      <c r="I2" s="594"/>
      <c r="J2" s="594"/>
      <c r="K2" s="25"/>
    </row>
    <row r="3" spans="1:11" ht="20.100000000000001" customHeight="1" x14ac:dyDescent="0.5">
      <c r="A3" s="607" t="s">
        <v>322</v>
      </c>
      <c r="B3" s="607"/>
      <c r="C3" s="607"/>
      <c r="D3" s="607"/>
      <c r="E3" s="607"/>
      <c r="F3" s="607"/>
      <c r="G3" s="607"/>
      <c r="H3" s="607"/>
      <c r="I3" s="607"/>
      <c r="J3" s="607"/>
      <c r="K3" s="25"/>
    </row>
    <row r="4" spans="1:11" ht="20.100000000000001" customHeight="1" x14ac:dyDescent="0.5">
      <c r="A4" s="376" t="s">
        <v>0</v>
      </c>
      <c r="B4" s="376"/>
      <c r="C4" s="378" t="s">
        <v>325</v>
      </c>
      <c r="D4" s="378"/>
      <c r="E4" s="378"/>
      <c r="F4" s="378"/>
      <c r="G4" s="378"/>
      <c r="H4" s="376" t="s">
        <v>162</v>
      </c>
      <c r="I4" s="376" t="s">
        <v>304</v>
      </c>
      <c r="J4" s="376"/>
      <c r="K4" s="25"/>
    </row>
    <row r="5" spans="1:11" ht="20.100000000000001" customHeight="1" x14ac:dyDescent="0.5">
      <c r="A5" s="376"/>
      <c r="B5" s="376"/>
      <c r="C5" s="378"/>
      <c r="D5" s="378"/>
      <c r="E5" s="378"/>
      <c r="F5" s="378"/>
      <c r="G5" s="378"/>
      <c r="H5" s="376"/>
      <c r="I5" s="376"/>
      <c r="J5" s="376"/>
      <c r="K5" s="25"/>
    </row>
    <row r="6" spans="1:11" ht="20.100000000000001" customHeight="1" x14ac:dyDescent="0.5">
      <c r="A6" s="376"/>
      <c r="B6" s="376"/>
      <c r="C6" s="138" t="s">
        <v>163</v>
      </c>
      <c r="D6" s="138" t="s">
        <v>164</v>
      </c>
      <c r="E6" s="138" t="s">
        <v>165</v>
      </c>
      <c r="F6" s="138" t="s">
        <v>166</v>
      </c>
      <c r="G6" s="138" t="s">
        <v>167</v>
      </c>
      <c r="H6" s="376" t="s">
        <v>302</v>
      </c>
      <c r="I6" s="376"/>
      <c r="J6" s="376"/>
      <c r="K6" s="25"/>
    </row>
    <row r="7" spans="1:11" ht="22.5" x14ac:dyDescent="0.5">
      <c r="A7" s="376"/>
      <c r="B7" s="376"/>
      <c r="C7" s="353" t="s">
        <v>305</v>
      </c>
      <c r="D7" s="353" t="s">
        <v>306</v>
      </c>
      <c r="E7" s="353" t="s">
        <v>307</v>
      </c>
      <c r="F7" s="353" t="s">
        <v>308</v>
      </c>
      <c r="G7" s="353" t="s">
        <v>309</v>
      </c>
      <c r="H7" s="376"/>
      <c r="I7" s="376"/>
      <c r="J7" s="376"/>
      <c r="K7" s="25"/>
    </row>
    <row r="8" spans="1:11" ht="20.100000000000001" customHeight="1" x14ac:dyDescent="0.5">
      <c r="A8" s="135">
        <v>1</v>
      </c>
      <c r="B8" s="129" t="s">
        <v>194</v>
      </c>
      <c r="C8" s="133">
        <v>4397</v>
      </c>
      <c r="D8" s="133">
        <v>3557</v>
      </c>
      <c r="E8" s="133">
        <v>6530</v>
      </c>
      <c r="F8" s="133">
        <v>11731</v>
      </c>
      <c r="G8" s="133">
        <v>3141</v>
      </c>
      <c r="H8" s="133">
        <f t="shared" ref="H8:H19" si="0">SUM(C8:G8)</f>
        <v>29356</v>
      </c>
      <c r="I8" s="172" t="s">
        <v>34</v>
      </c>
      <c r="J8" s="135">
        <v>1</v>
      </c>
      <c r="K8" s="25"/>
    </row>
    <row r="9" spans="1:11" ht="20.100000000000001" customHeight="1" x14ac:dyDescent="0.5">
      <c r="A9" s="134">
        <v>2</v>
      </c>
      <c r="B9" s="125" t="s">
        <v>7</v>
      </c>
      <c r="C9" s="132">
        <v>11498</v>
      </c>
      <c r="D9" s="132">
        <v>6707</v>
      </c>
      <c r="E9" s="132">
        <v>4385</v>
      </c>
      <c r="F9" s="132">
        <v>10840</v>
      </c>
      <c r="G9" s="132">
        <v>3112</v>
      </c>
      <c r="H9" s="132">
        <f t="shared" si="0"/>
        <v>36542</v>
      </c>
      <c r="I9" s="173" t="s">
        <v>35</v>
      </c>
      <c r="J9" s="134">
        <v>2</v>
      </c>
      <c r="K9" s="25"/>
    </row>
    <row r="10" spans="1:11" ht="20.100000000000001" customHeight="1" x14ac:dyDescent="0.5">
      <c r="A10" s="135">
        <v>3</v>
      </c>
      <c r="B10" s="129" t="s">
        <v>8</v>
      </c>
      <c r="C10" s="133">
        <v>178</v>
      </c>
      <c r="D10" s="133">
        <v>382</v>
      </c>
      <c r="E10" s="133">
        <v>292</v>
      </c>
      <c r="F10" s="133">
        <v>306</v>
      </c>
      <c r="G10" s="133">
        <v>124</v>
      </c>
      <c r="H10" s="133">
        <f t="shared" si="0"/>
        <v>1282</v>
      </c>
      <c r="I10" s="172" t="s">
        <v>36</v>
      </c>
      <c r="J10" s="135">
        <v>3</v>
      </c>
      <c r="K10" s="25"/>
    </row>
    <row r="11" spans="1:11" ht="20.100000000000001" customHeight="1" x14ac:dyDescent="0.5">
      <c r="A11" s="134">
        <v>4</v>
      </c>
      <c r="B11" s="125" t="s">
        <v>9</v>
      </c>
      <c r="C11" s="132">
        <v>527</v>
      </c>
      <c r="D11" s="132">
        <v>1931</v>
      </c>
      <c r="E11" s="132">
        <v>2910</v>
      </c>
      <c r="F11" s="132">
        <v>6043</v>
      </c>
      <c r="G11" s="132">
        <v>1617</v>
      </c>
      <c r="H11" s="132">
        <f t="shared" si="0"/>
        <v>13028</v>
      </c>
      <c r="I11" s="173" t="s">
        <v>37</v>
      </c>
      <c r="J11" s="134">
        <v>4</v>
      </c>
      <c r="K11" s="25"/>
    </row>
    <row r="12" spans="1:11" ht="20.100000000000001" customHeight="1" x14ac:dyDescent="0.5">
      <c r="A12" s="135">
        <v>5</v>
      </c>
      <c r="B12" s="129" t="s">
        <v>10</v>
      </c>
      <c r="C12" s="133">
        <v>12</v>
      </c>
      <c r="D12" s="133">
        <v>9</v>
      </c>
      <c r="E12" s="133">
        <v>4</v>
      </c>
      <c r="F12" s="133">
        <v>9</v>
      </c>
      <c r="G12" s="133">
        <v>17</v>
      </c>
      <c r="H12" s="133">
        <f t="shared" si="0"/>
        <v>51</v>
      </c>
      <c r="I12" s="172" t="s">
        <v>38</v>
      </c>
      <c r="J12" s="135">
        <v>5</v>
      </c>
      <c r="K12" s="25"/>
    </row>
    <row r="13" spans="1:11" ht="20.100000000000001" customHeight="1" x14ac:dyDescent="0.5">
      <c r="A13" s="134">
        <v>6</v>
      </c>
      <c r="B13" s="125" t="s">
        <v>11</v>
      </c>
      <c r="C13" s="132">
        <v>1815</v>
      </c>
      <c r="D13" s="132">
        <v>5087</v>
      </c>
      <c r="E13" s="132">
        <v>3482</v>
      </c>
      <c r="F13" s="132">
        <v>2942</v>
      </c>
      <c r="G13" s="132">
        <v>2648</v>
      </c>
      <c r="H13" s="132">
        <f t="shared" si="0"/>
        <v>15974</v>
      </c>
      <c r="I13" s="173" t="s">
        <v>39</v>
      </c>
      <c r="J13" s="134">
        <v>6</v>
      </c>
      <c r="K13" s="25"/>
    </row>
    <row r="14" spans="1:11" ht="20.100000000000001" customHeight="1" x14ac:dyDescent="0.5">
      <c r="A14" s="135">
        <v>7</v>
      </c>
      <c r="B14" s="129" t="s">
        <v>192</v>
      </c>
      <c r="C14" s="133">
        <v>657</v>
      </c>
      <c r="D14" s="133">
        <v>820</v>
      </c>
      <c r="E14" s="133">
        <v>1417</v>
      </c>
      <c r="F14" s="133">
        <v>2405</v>
      </c>
      <c r="G14" s="133">
        <v>727</v>
      </c>
      <c r="H14" s="133">
        <f t="shared" si="0"/>
        <v>6026</v>
      </c>
      <c r="I14" s="172" t="s">
        <v>40</v>
      </c>
      <c r="J14" s="135">
        <v>7</v>
      </c>
      <c r="K14" s="25"/>
    </row>
    <row r="15" spans="1:11" ht="20.100000000000001" customHeight="1" x14ac:dyDescent="0.5">
      <c r="A15" s="134">
        <v>8</v>
      </c>
      <c r="B15" s="125" t="s">
        <v>32</v>
      </c>
      <c r="C15" s="132">
        <v>1384</v>
      </c>
      <c r="D15" s="132">
        <v>2400</v>
      </c>
      <c r="E15" s="132">
        <v>2061</v>
      </c>
      <c r="F15" s="132">
        <v>2895</v>
      </c>
      <c r="G15" s="132">
        <v>970</v>
      </c>
      <c r="H15" s="132">
        <f t="shared" si="0"/>
        <v>9710</v>
      </c>
      <c r="I15" s="173" t="s">
        <v>310</v>
      </c>
      <c r="J15" s="134">
        <v>8</v>
      </c>
      <c r="K15" s="25"/>
    </row>
    <row r="16" spans="1:11" ht="20.100000000000001" customHeight="1" x14ac:dyDescent="0.5">
      <c r="A16" s="135">
        <v>9</v>
      </c>
      <c r="B16" s="129" t="s">
        <v>12</v>
      </c>
      <c r="C16" s="133">
        <v>136</v>
      </c>
      <c r="D16" s="133">
        <v>134</v>
      </c>
      <c r="E16" s="133">
        <v>136</v>
      </c>
      <c r="F16" s="133">
        <v>228</v>
      </c>
      <c r="G16" s="133">
        <v>46</v>
      </c>
      <c r="H16" s="133">
        <f t="shared" si="0"/>
        <v>680</v>
      </c>
      <c r="I16" s="172" t="s">
        <v>42</v>
      </c>
      <c r="J16" s="135">
        <v>9</v>
      </c>
      <c r="K16" s="25"/>
    </row>
    <row r="17" spans="1:11" ht="20.100000000000001" customHeight="1" x14ac:dyDescent="0.5">
      <c r="A17" s="134">
        <v>10</v>
      </c>
      <c r="B17" s="125" t="s">
        <v>13</v>
      </c>
      <c r="C17" s="132">
        <v>436</v>
      </c>
      <c r="D17" s="132">
        <v>1271</v>
      </c>
      <c r="E17" s="132">
        <v>1097</v>
      </c>
      <c r="F17" s="132">
        <v>1870</v>
      </c>
      <c r="G17" s="132">
        <v>754</v>
      </c>
      <c r="H17" s="132">
        <f t="shared" si="0"/>
        <v>5428</v>
      </c>
      <c r="I17" s="173" t="s">
        <v>43</v>
      </c>
      <c r="J17" s="134">
        <v>10</v>
      </c>
      <c r="K17" s="25"/>
    </row>
    <row r="18" spans="1:11" ht="20.100000000000001" customHeight="1" x14ac:dyDescent="0.5">
      <c r="A18" s="135">
        <v>11</v>
      </c>
      <c r="B18" s="129" t="s">
        <v>14</v>
      </c>
      <c r="C18" s="133">
        <v>149</v>
      </c>
      <c r="D18" s="133">
        <v>110</v>
      </c>
      <c r="E18" s="133">
        <v>400</v>
      </c>
      <c r="F18" s="133">
        <v>320</v>
      </c>
      <c r="G18" s="133">
        <v>339</v>
      </c>
      <c r="H18" s="133">
        <f t="shared" si="0"/>
        <v>1318</v>
      </c>
      <c r="I18" s="172" t="s">
        <v>44</v>
      </c>
      <c r="J18" s="135">
        <v>11</v>
      </c>
      <c r="K18" s="25"/>
    </row>
    <row r="19" spans="1:11" ht="20.100000000000001" customHeight="1" x14ac:dyDescent="0.5">
      <c r="A19" s="369" t="s">
        <v>15</v>
      </c>
      <c r="B19" s="369"/>
      <c r="C19" s="139">
        <f>SUM(C8:C18)</f>
        <v>21189</v>
      </c>
      <c r="D19" s="139">
        <f>SUM(D8:D18)</f>
        <v>22408</v>
      </c>
      <c r="E19" s="139">
        <f>SUM(E8:E18)</f>
        <v>22714</v>
      </c>
      <c r="F19" s="139">
        <f>SUM(F8:F18)</f>
        <v>39589</v>
      </c>
      <c r="G19" s="139">
        <f>SUM(G8:G18)</f>
        <v>13495</v>
      </c>
      <c r="H19" s="176">
        <f t="shared" si="0"/>
        <v>119395</v>
      </c>
      <c r="I19" s="369" t="s">
        <v>45</v>
      </c>
      <c r="J19" s="369"/>
      <c r="K19" s="25"/>
    </row>
    <row r="20" spans="1:11" s="175" customFormat="1" ht="20.100000000000001" customHeight="1" x14ac:dyDescent="0.35">
      <c r="A20" s="377" t="s">
        <v>287</v>
      </c>
      <c r="B20" s="377"/>
      <c r="C20" s="377"/>
      <c r="D20" s="377"/>
      <c r="E20" s="377"/>
      <c r="F20" s="377"/>
      <c r="G20" s="377"/>
      <c r="H20" s="377"/>
      <c r="I20" s="377"/>
      <c r="J20" s="377"/>
      <c r="K20" s="178"/>
    </row>
    <row r="21" spans="1:11" x14ac:dyDescent="0.5">
      <c r="A21" s="179"/>
      <c r="B21" s="25"/>
      <c r="C21" s="25"/>
      <c r="D21" s="25"/>
      <c r="E21" s="25"/>
      <c r="F21" s="25"/>
      <c r="G21" s="25"/>
      <c r="H21" s="25"/>
      <c r="I21" s="25"/>
      <c r="J21" s="179"/>
      <c r="K21" s="25"/>
    </row>
    <row r="22" spans="1:11" x14ac:dyDescent="0.5">
      <c r="A22" s="179"/>
      <c r="B22" s="25"/>
      <c r="C22" s="25"/>
      <c r="D22" s="25"/>
      <c r="E22" s="25"/>
      <c r="F22" s="25"/>
      <c r="G22" s="25"/>
      <c r="H22" s="25"/>
      <c r="I22" s="25"/>
      <c r="J22" s="179"/>
      <c r="K22" s="25"/>
    </row>
  </sheetData>
  <mergeCells count="12">
    <mergeCell ref="A20:J20"/>
    <mergeCell ref="H4:H5"/>
    <mergeCell ref="A1:E1"/>
    <mergeCell ref="F1:J1"/>
    <mergeCell ref="I4:J7"/>
    <mergeCell ref="I19:J19"/>
    <mergeCell ref="H6:H7"/>
    <mergeCell ref="A19:B19"/>
    <mergeCell ref="C4:G5"/>
    <mergeCell ref="A4:B7"/>
    <mergeCell ref="A2:J2"/>
    <mergeCell ref="A3:J3"/>
  </mergeCells>
  <pageMargins left="0.7" right="0.7" top="0.75" bottom="0.75" header="0.3" footer="0.3"/>
  <pageSetup paperSize="9" scale="56" fitToHeight="0" orientation="portrait" r:id="rId1"/>
  <ignoredErrors>
    <ignoredError sqref="H19" formula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K22"/>
  <sheetViews>
    <sheetView rightToLeft="1" workbookViewId="0">
      <selection sqref="A1:J20"/>
    </sheetView>
  </sheetViews>
  <sheetFormatPr defaultRowHeight="21.75" x14ac:dyDescent="0.5"/>
  <cols>
    <col min="1" max="1" width="3.5" style="180" customWidth="1"/>
    <col min="2" max="2" width="34" style="6" customWidth="1"/>
    <col min="3" max="5" width="9.125" style="6" bestFit="1" customWidth="1"/>
    <col min="6" max="6" width="9.625" style="6" bestFit="1" customWidth="1"/>
    <col min="7" max="8" width="9.75" style="6" bestFit="1" customWidth="1"/>
    <col min="9" max="9" width="46.25" style="6" bestFit="1" customWidth="1"/>
    <col min="10" max="10" width="3.875" style="180" bestFit="1" customWidth="1"/>
    <col min="11" max="16384" width="9" style="6"/>
  </cols>
  <sheetData>
    <row r="1" spans="1:11" s="174" customFormat="1" ht="20.100000000000001" customHeight="1" x14ac:dyDescent="0.3">
      <c r="A1" s="601" t="s">
        <v>26</v>
      </c>
      <c r="B1" s="602"/>
      <c r="C1" s="602"/>
      <c r="D1" s="602"/>
      <c r="E1" s="603"/>
      <c r="F1" s="604" t="s">
        <v>316</v>
      </c>
      <c r="G1" s="605"/>
      <c r="H1" s="605"/>
      <c r="I1" s="605"/>
      <c r="J1" s="606"/>
      <c r="K1" s="177"/>
    </row>
    <row r="2" spans="1:11" ht="20.100000000000001" customHeight="1" x14ac:dyDescent="0.5">
      <c r="A2" s="594" t="s">
        <v>318</v>
      </c>
      <c r="B2" s="594"/>
      <c r="C2" s="594"/>
      <c r="D2" s="594"/>
      <c r="E2" s="594"/>
      <c r="F2" s="594"/>
      <c r="G2" s="594"/>
      <c r="H2" s="594"/>
      <c r="I2" s="594"/>
      <c r="J2" s="594"/>
      <c r="K2" s="25"/>
    </row>
    <row r="3" spans="1:11" ht="20.100000000000001" customHeight="1" x14ac:dyDescent="0.5">
      <c r="A3" s="586" t="s">
        <v>317</v>
      </c>
      <c r="B3" s="586"/>
      <c r="C3" s="586"/>
      <c r="D3" s="586"/>
      <c r="E3" s="586"/>
      <c r="F3" s="586"/>
      <c r="G3" s="586"/>
      <c r="H3" s="586"/>
      <c r="I3" s="586"/>
      <c r="J3" s="586"/>
      <c r="K3" s="25"/>
    </row>
    <row r="4" spans="1:11" ht="20.100000000000001" customHeight="1" x14ac:dyDescent="0.5">
      <c r="A4" s="376" t="s">
        <v>0</v>
      </c>
      <c r="B4" s="376"/>
      <c r="C4" s="378" t="s">
        <v>324</v>
      </c>
      <c r="D4" s="378"/>
      <c r="E4" s="378"/>
      <c r="F4" s="378"/>
      <c r="G4" s="378"/>
      <c r="H4" s="376" t="s">
        <v>162</v>
      </c>
      <c r="I4" s="376" t="s">
        <v>304</v>
      </c>
      <c r="J4" s="376"/>
      <c r="K4" s="25"/>
    </row>
    <row r="5" spans="1:11" ht="20.100000000000001" customHeight="1" x14ac:dyDescent="0.5">
      <c r="A5" s="376"/>
      <c r="B5" s="376"/>
      <c r="C5" s="378"/>
      <c r="D5" s="378"/>
      <c r="E5" s="378"/>
      <c r="F5" s="378"/>
      <c r="G5" s="378"/>
      <c r="H5" s="376"/>
      <c r="I5" s="376"/>
      <c r="J5" s="376"/>
      <c r="K5" s="25"/>
    </row>
    <row r="6" spans="1:11" ht="20.100000000000001" customHeight="1" x14ac:dyDescent="0.5">
      <c r="A6" s="376"/>
      <c r="B6" s="376"/>
      <c r="C6" s="138" t="s">
        <v>163</v>
      </c>
      <c r="D6" s="138" t="s">
        <v>164</v>
      </c>
      <c r="E6" s="138" t="s">
        <v>165</v>
      </c>
      <c r="F6" s="138" t="s">
        <v>166</v>
      </c>
      <c r="G6" s="138" t="s">
        <v>167</v>
      </c>
      <c r="H6" s="376" t="s">
        <v>45</v>
      </c>
      <c r="I6" s="376"/>
      <c r="J6" s="376"/>
      <c r="K6" s="25"/>
    </row>
    <row r="7" spans="1:11" ht="20.100000000000001" customHeight="1" x14ac:dyDescent="0.5">
      <c r="A7" s="376"/>
      <c r="B7" s="376"/>
      <c r="C7" s="138" t="s">
        <v>305</v>
      </c>
      <c r="D7" s="138" t="s">
        <v>306</v>
      </c>
      <c r="E7" s="138" t="s">
        <v>307</v>
      </c>
      <c r="F7" s="138" t="s">
        <v>308</v>
      </c>
      <c r="G7" s="138" t="s">
        <v>309</v>
      </c>
      <c r="H7" s="376"/>
      <c r="I7" s="376"/>
      <c r="J7" s="376"/>
      <c r="K7" s="25"/>
    </row>
    <row r="8" spans="1:11" ht="20.100000000000001" customHeight="1" x14ac:dyDescent="0.5">
      <c r="A8" s="135">
        <v>1</v>
      </c>
      <c r="B8" s="129" t="s">
        <v>194</v>
      </c>
      <c r="C8" s="133">
        <v>11844</v>
      </c>
      <c r="D8" s="133">
        <v>11043</v>
      </c>
      <c r="E8" s="133">
        <v>21225</v>
      </c>
      <c r="F8" s="133">
        <v>20396</v>
      </c>
      <c r="G8" s="133">
        <v>21093</v>
      </c>
      <c r="H8" s="133">
        <f t="shared" ref="H8:H19" si="0">SUM(C8:G8)</f>
        <v>85601</v>
      </c>
      <c r="I8" s="172" t="s">
        <v>34</v>
      </c>
      <c r="J8" s="135">
        <v>1</v>
      </c>
      <c r="K8" s="25"/>
    </row>
    <row r="9" spans="1:11" ht="20.100000000000001" customHeight="1" x14ac:dyDescent="0.5">
      <c r="A9" s="134">
        <v>2</v>
      </c>
      <c r="B9" s="125" t="s">
        <v>7</v>
      </c>
      <c r="C9" s="132">
        <v>21591</v>
      </c>
      <c r="D9" s="132">
        <v>25052</v>
      </c>
      <c r="E9" s="132">
        <v>24651</v>
      </c>
      <c r="F9" s="132">
        <v>71757</v>
      </c>
      <c r="G9" s="132">
        <v>109898</v>
      </c>
      <c r="H9" s="132">
        <f t="shared" si="0"/>
        <v>252949</v>
      </c>
      <c r="I9" s="173" t="s">
        <v>35</v>
      </c>
      <c r="J9" s="134">
        <v>2</v>
      </c>
      <c r="K9" s="25"/>
    </row>
    <row r="10" spans="1:11" ht="20.100000000000001" customHeight="1" x14ac:dyDescent="0.5">
      <c r="A10" s="135">
        <v>3</v>
      </c>
      <c r="B10" s="129" t="s">
        <v>8</v>
      </c>
      <c r="C10" s="133">
        <v>7</v>
      </c>
      <c r="D10" s="133">
        <v>23</v>
      </c>
      <c r="E10" s="133">
        <v>27</v>
      </c>
      <c r="F10" s="133">
        <v>96</v>
      </c>
      <c r="G10" s="133">
        <v>158</v>
      </c>
      <c r="H10" s="133">
        <f t="shared" si="0"/>
        <v>311</v>
      </c>
      <c r="I10" s="172" t="s">
        <v>36</v>
      </c>
      <c r="J10" s="135">
        <v>3</v>
      </c>
      <c r="K10" s="25"/>
    </row>
    <row r="11" spans="1:11" ht="20.100000000000001" customHeight="1" x14ac:dyDescent="0.5">
      <c r="A11" s="134">
        <v>4</v>
      </c>
      <c r="B11" s="125" t="s">
        <v>9</v>
      </c>
      <c r="C11" s="132">
        <v>767</v>
      </c>
      <c r="D11" s="132">
        <v>936</v>
      </c>
      <c r="E11" s="132">
        <v>3596</v>
      </c>
      <c r="F11" s="132">
        <v>16521</v>
      </c>
      <c r="G11" s="132">
        <v>3923</v>
      </c>
      <c r="H11" s="132">
        <f t="shared" si="0"/>
        <v>25743</v>
      </c>
      <c r="I11" s="173" t="s">
        <v>37</v>
      </c>
      <c r="J11" s="134">
        <v>4</v>
      </c>
      <c r="K11" s="25"/>
    </row>
    <row r="12" spans="1:11" ht="20.100000000000001" customHeight="1" x14ac:dyDescent="0.5">
      <c r="A12" s="135">
        <v>5</v>
      </c>
      <c r="B12" s="129" t="s">
        <v>10</v>
      </c>
      <c r="C12" s="133">
        <v>3</v>
      </c>
      <c r="D12" s="133">
        <v>48</v>
      </c>
      <c r="E12" s="133">
        <v>48</v>
      </c>
      <c r="F12" s="133">
        <v>39</v>
      </c>
      <c r="G12" s="133">
        <v>93</v>
      </c>
      <c r="H12" s="133">
        <f t="shared" si="0"/>
        <v>231</v>
      </c>
      <c r="I12" s="172" t="s">
        <v>38</v>
      </c>
      <c r="J12" s="135">
        <v>5</v>
      </c>
      <c r="K12" s="25"/>
    </row>
    <row r="13" spans="1:11" ht="20.100000000000001" customHeight="1" x14ac:dyDescent="0.5">
      <c r="A13" s="134">
        <v>6</v>
      </c>
      <c r="B13" s="125" t="s">
        <v>11</v>
      </c>
      <c r="C13" s="132">
        <v>71</v>
      </c>
      <c r="D13" s="132">
        <v>4221</v>
      </c>
      <c r="E13" s="132">
        <v>2318</v>
      </c>
      <c r="F13" s="132">
        <v>1084</v>
      </c>
      <c r="G13" s="132">
        <v>3468</v>
      </c>
      <c r="H13" s="132">
        <f t="shared" si="0"/>
        <v>11162</v>
      </c>
      <c r="I13" s="173" t="s">
        <v>39</v>
      </c>
      <c r="J13" s="134">
        <v>6</v>
      </c>
      <c r="K13" s="25"/>
    </row>
    <row r="14" spans="1:11" ht="20.100000000000001" customHeight="1" x14ac:dyDescent="0.5">
      <c r="A14" s="135">
        <v>7</v>
      </c>
      <c r="B14" s="129" t="s">
        <v>192</v>
      </c>
      <c r="C14" s="133">
        <v>1131</v>
      </c>
      <c r="D14" s="133">
        <v>1975</v>
      </c>
      <c r="E14" s="133">
        <v>3757</v>
      </c>
      <c r="F14" s="133">
        <v>3749</v>
      </c>
      <c r="G14" s="133">
        <v>3855</v>
      </c>
      <c r="H14" s="133">
        <f t="shared" si="0"/>
        <v>14467</v>
      </c>
      <c r="I14" s="172" t="s">
        <v>40</v>
      </c>
      <c r="J14" s="135">
        <v>7</v>
      </c>
      <c r="K14" s="25"/>
    </row>
    <row r="15" spans="1:11" ht="20.100000000000001" customHeight="1" x14ac:dyDescent="0.5">
      <c r="A15" s="134">
        <v>8</v>
      </c>
      <c r="B15" s="125" t="s">
        <v>32</v>
      </c>
      <c r="C15" s="132">
        <v>1420</v>
      </c>
      <c r="D15" s="132">
        <v>3375</v>
      </c>
      <c r="E15" s="132">
        <v>3486</v>
      </c>
      <c r="F15" s="132">
        <v>3668</v>
      </c>
      <c r="G15" s="132">
        <v>3481</v>
      </c>
      <c r="H15" s="132">
        <f t="shared" si="0"/>
        <v>15430</v>
      </c>
      <c r="I15" s="173" t="s">
        <v>310</v>
      </c>
      <c r="J15" s="134">
        <v>8</v>
      </c>
      <c r="K15" s="25"/>
    </row>
    <row r="16" spans="1:11" ht="20.100000000000001" customHeight="1" x14ac:dyDescent="0.5">
      <c r="A16" s="135">
        <v>9</v>
      </c>
      <c r="B16" s="129" t="s">
        <v>12</v>
      </c>
      <c r="C16" s="133">
        <v>86</v>
      </c>
      <c r="D16" s="133">
        <v>186</v>
      </c>
      <c r="E16" s="133">
        <v>380</v>
      </c>
      <c r="F16" s="133">
        <v>350</v>
      </c>
      <c r="G16" s="133">
        <v>510</v>
      </c>
      <c r="H16" s="133">
        <f t="shared" si="0"/>
        <v>1512</v>
      </c>
      <c r="I16" s="172" t="s">
        <v>42</v>
      </c>
      <c r="J16" s="135">
        <v>9</v>
      </c>
      <c r="K16" s="25"/>
    </row>
    <row r="17" spans="1:11" ht="20.100000000000001" customHeight="1" x14ac:dyDescent="0.5">
      <c r="A17" s="134">
        <v>10</v>
      </c>
      <c r="B17" s="125" t="s">
        <v>13</v>
      </c>
      <c r="C17" s="132">
        <v>299</v>
      </c>
      <c r="D17" s="132">
        <v>711</v>
      </c>
      <c r="E17" s="132">
        <v>1459</v>
      </c>
      <c r="F17" s="132">
        <v>2832</v>
      </c>
      <c r="G17" s="132">
        <v>2237</v>
      </c>
      <c r="H17" s="132">
        <f t="shared" si="0"/>
        <v>7538</v>
      </c>
      <c r="I17" s="173" t="s">
        <v>43</v>
      </c>
      <c r="J17" s="134">
        <v>10</v>
      </c>
      <c r="K17" s="25"/>
    </row>
    <row r="18" spans="1:11" ht="20.100000000000001" customHeight="1" x14ac:dyDescent="0.5">
      <c r="A18" s="135">
        <v>11</v>
      </c>
      <c r="B18" s="129" t="s">
        <v>14</v>
      </c>
      <c r="C18" s="133">
        <v>58</v>
      </c>
      <c r="D18" s="133">
        <v>110</v>
      </c>
      <c r="E18" s="133">
        <v>150</v>
      </c>
      <c r="F18" s="133">
        <v>530</v>
      </c>
      <c r="G18" s="133">
        <v>754</v>
      </c>
      <c r="H18" s="133">
        <f t="shared" si="0"/>
        <v>1602</v>
      </c>
      <c r="I18" s="172" t="s">
        <v>44</v>
      </c>
      <c r="J18" s="135">
        <v>11</v>
      </c>
      <c r="K18" s="25"/>
    </row>
    <row r="19" spans="1:11" ht="20.100000000000001" customHeight="1" x14ac:dyDescent="0.5">
      <c r="A19" s="369" t="s">
        <v>15</v>
      </c>
      <c r="B19" s="369"/>
      <c r="C19" s="139">
        <f>SUM(C8:C18)</f>
        <v>37277</v>
      </c>
      <c r="D19" s="139">
        <f>SUM(D8:D18)</f>
        <v>47680</v>
      </c>
      <c r="E19" s="139">
        <f>SUM(E8:E18)</f>
        <v>61097</v>
      </c>
      <c r="F19" s="139">
        <f>SUM(F8:F18)</f>
        <v>121022</v>
      </c>
      <c r="G19" s="139">
        <f>SUM(G8:G18)</f>
        <v>149470</v>
      </c>
      <c r="H19" s="176">
        <f t="shared" si="0"/>
        <v>416546</v>
      </c>
      <c r="I19" s="369" t="s">
        <v>45</v>
      </c>
      <c r="J19" s="369"/>
      <c r="K19" s="25"/>
    </row>
    <row r="20" spans="1:11" s="175" customFormat="1" ht="20.100000000000001" customHeight="1" x14ac:dyDescent="0.35">
      <c r="A20" s="377" t="s">
        <v>287</v>
      </c>
      <c r="B20" s="377"/>
      <c r="C20" s="377"/>
      <c r="D20" s="377"/>
      <c r="E20" s="377"/>
      <c r="F20" s="377"/>
      <c r="G20" s="377"/>
      <c r="H20" s="377"/>
      <c r="I20" s="377"/>
      <c r="J20" s="377"/>
      <c r="K20" s="178"/>
    </row>
    <row r="21" spans="1:11" x14ac:dyDescent="0.5">
      <c r="A21" s="179"/>
      <c r="B21" s="25"/>
      <c r="C21" s="25"/>
      <c r="D21" s="25"/>
      <c r="E21" s="25"/>
      <c r="F21" s="25"/>
      <c r="G21" s="25"/>
      <c r="H21" s="25"/>
      <c r="I21" s="25"/>
      <c r="J21" s="179"/>
      <c r="K21" s="25"/>
    </row>
    <row r="22" spans="1:11" x14ac:dyDescent="0.5">
      <c r="A22" s="179"/>
      <c r="B22" s="25"/>
      <c r="C22" s="25"/>
      <c r="D22" s="25"/>
      <c r="E22" s="25"/>
      <c r="F22" s="25"/>
      <c r="G22" s="25"/>
      <c r="H22" s="25"/>
      <c r="I22" s="25"/>
      <c r="J22" s="179"/>
      <c r="K22" s="25"/>
    </row>
  </sheetData>
  <mergeCells count="12">
    <mergeCell ref="H6:H7"/>
    <mergeCell ref="A19:B19"/>
    <mergeCell ref="I19:J19"/>
    <mergeCell ref="A20:J20"/>
    <mergeCell ref="F1:J1"/>
    <mergeCell ref="A1:E1"/>
    <mergeCell ref="A2:J2"/>
    <mergeCell ref="A3:J3"/>
    <mergeCell ref="A4:B7"/>
    <mergeCell ref="C4:G5"/>
    <mergeCell ref="H4:H5"/>
    <mergeCell ref="I4:J7"/>
  </mergeCells>
  <pageMargins left="0.7" right="0.7" top="0.75" bottom="0.75" header="0.3" footer="0.3"/>
  <pageSetup paperSize="9"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60</vt:i4>
      </vt:variant>
    </vt:vector>
  </HeadingPairs>
  <TitlesOfParts>
    <vt:vector size="60" baseType="lpstr">
      <vt:lpstr>الفهرس</vt:lpstr>
      <vt:lpstr>جدول رقم 1</vt:lpstr>
      <vt:lpstr>جدول رقم 2</vt:lpstr>
      <vt:lpstr>جدول رقم 3</vt:lpstr>
      <vt:lpstr>جدول رقم 4</vt:lpstr>
      <vt:lpstr>جدول رقم 5</vt:lpstr>
      <vt:lpstr>جدول رقم 6</vt:lpstr>
      <vt:lpstr>جدول رقم 7</vt:lpstr>
      <vt:lpstr>جدول رقم 8</vt:lpstr>
      <vt:lpstr>جدول رقم  9</vt:lpstr>
      <vt:lpstr>جدول رقم 10</vt:lpstr>
      <vt:lpstr>جدول رقم 11</vt:lpstr>
      <vt:lpstr>جدول رقم 12</vt:lpstr>
      <vt:lpstr>جدول رقم 13</vt:lpstr>
      <vt:lpstr>جدول رقم 14</vt:lpstr>
      <vt:lpstr>جدول رقم 15</vt:lpstr>
      <vt:lpstr>جدول رقم 16</vt:lpstr>
      <vt:lpstr>جدول رقم 17</vt:lpstr>
      <vt:lpstr>جدول  رقم 18</vt:lpstr>
      <vt:lpstr>جدول رقم 19</vt:lpstr>
      <vt:lpstr>جدول رقم 20</vt:lpstr>
      <vt:lpstr>جدول رقم 21</vt:lpstr>
      <vt:lpstr>جدول رقم 22</vt:lpstr>
      <vt:lpstr>جدول رقم 23</vt:lpstr>
      <vt:lpstr>جدول رقم 24</vt:lpstr>
      <vt:lpstr>جدول رقم 25</vt:lpstr>
      <vt:lpstr>جدول رقم 26</vt:lpstr>
      <vt:lpstr>جدول رقم  27</vt:lpstr>
      <vt:lpstr>جدول رقم 28</vt:lpstr>
      <vt:lpstr>جدول رقم 29</vt:lpstr>
      <vt:lpstr>جدول رقم 30</vt:lpstr>
      <vt:lpstr>شكل 1</vt:lpstr>
      <vt:lpstr>شكل 2</vt:lpstr>
      <vt:lpstr>شكل 3</vt:lpstr>
      <vt:lpstr>شكل 4</vt:lpstr>
      <vt:lpstr>شكل 5 </vt:lpstr>
      <vt:lpstr>شكل 6</vt:lpstr>
      <vt:lpstr>شكل 7</vt:lpstr>
      <vt:lpstr>شكل 8</vt:lpstr>
      <vt:lpstr>شكل 9و10</vt:lpstr>
      <vt:lpstr>شكل 11</vt:lpstr>
      <vt:lpstr>شكل 12</vt:lpstr>
      <vt:lpstr>شكل 13</vt:lpstr>
      <vt:lpstr>شكل 14</vt:lpstr>
      <vt:lpstr>شكل 15 </vt:lpstr>
      <vt:lpstr>شكل 16</vt:lpstr>
      <vt:lpstr>شكل 17</vt:lpstr>
      <vt:lpstr>شكل 18</vt:lpstr>
      <vt:lpstr>شكل19</vt:lpstr>
      <vt:lpstr>شكل 20</vt:lpstr>
      <vt:lpstr>شكل 21</vt:lpstr>
      <vt:lpstr>شكل 22</vt:lpstr>
      <vt:lpstr>شكل 23,24</vt:lpstr>
      <vt:lpstr>شكل 25</vt:lpstr>
      <vt:lpstr>شكل 26</vt:lpstr>
      <vt:lpstr>شكل 27</vt:lpstr>
      <vt:lpstr>شكل 28</vt:lpstr>
      <vt:lpstr>شكل 29</vt:lpstr>
      <vt:lpstr>شكل 30</vt:lpstr>
      <vt:lpstr>شكل31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2019-01-17T08:40:27Z</cp:lastPrinted>
  <dcterms:created xsi:type="dcterms:W3CDTF">2018-04-11T12:23:36Z</dcterms:created>
  <dcterms:modified xsi:type="dcterms:W3CDTF">2019-02-19T07:51:03Z</dcterms:modified>
</cp:coreProperties>
</file>